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10" activeTab="0"/>
  </bookViews>
  <sheets>
    <sheet name="Business Inc and Exp" sheetId="1" r:id="rId1"/>
    <sheet name="8829-Home Office" sheetId="2" r:id="rId2"/>
    <sheet name="Bus Equip and Furn" sheetId="3" r:id="rId3"/>
    <sheet name="Auto" sheetId="4" r:id="rId4"/>
    <sheet name="Summary" sheetId="5" r:id="rId5"/>
    <sheet name="Assumptions" sheetId="6" r:id="rId6"/>
  </sheets>
  <definedNames>
    <definedName name="HOFirstYear">'8829-Home Office'!$H$37</definedName>
    <definedName name="MILEAGERATE_1">'Assumptions'!$B$1</definedName>
    <definedName name="MILEAGERATE_2">'Assumptions'!$B$2</definedName>
    <definedName name="_xlnm.Print_Area" localSheetId="0">'Business Inc and Exp'!$A$1:$AH$66</definedName>
  </definedNames>
  <calcPr fullCalcOnLoad="1"/>
</workbook>
</file>

<file path=xl/sharedStrings.xml><?xml version="1.0" encoding="utf-8"?>
<sst xmlns="http://schemas.openxmlformats.org/spreadsheetml/2006/main" count="489" uniqueCount="336">
  <si>
    <t>Total Business Income</t>
  </si>
  <si>
    <t>8</t>
  </si>
  <si>
    <t>Advertising</t>
  </si>
  <si>
    <t>9</t>
  </si>
  <si>
    <t>10</t>
  </si>
  <si>
    <t>Commissions / Agents Fees</t>
  </si>
  <si>
    <t>11</t>
  </si>
  <si>
    <t>12</t>
  </si>
  <si>
    <t>Depletion</t>
  </si>
  <si>
    <t>13</t>
  </si>
  <si>
    <t>14</t>
  </si>
  <si>
    <t>Employee Benefit</t>
  </si>
  <si>
    <t>15</t>
  </si>
  <si>
    <t>Business Insurance (Not Medical + Disability)</t>
  </si>
  <si>
    <t>16a</t>
  </si>
  <si>
    <t>Interest – (Mortgage on Business Property)</t>
  </si>
  <si>
    <t>16b</t>
  </si>
  <si>
    <t>Interest – Credit Card (Business Portion)</t>
  </si>
  <si>
    <t>17</t>
  </si>
  <si>
    <t>Accounting / Paychex / BizPlan</t>
  </si>
  <si>
    <t>18</t>
  </si>
  <si>
    <t>Office Expenses</t>
  </si>
  <si>
    <t>19</t>
  </si>
  <si>
    <t xml:space="preserve">Pension / Profit Sharing (Only for Employees) </t>
  </si>
  <si>
    <t>20a</t>
  </si>
  <si>
    <t>Rent – Auto / Machinery / Equipment</t>
  </si>
  <si>
    <t>20b</t>
  </si>
  <si>
    <t>Rent – Studio / Office (Not in Your Home)</t>
  </si>
  <si>
    <t>21</t>
  </si>
  <si>
    <t>Repairs (Not to Your Home)</t>
  </si>
  <si>
    <t>22</t>
  </si>
  <si>
    <t>Supplies</t>
  </si>
  <si>
    <t>23</t>
  </si>
  <si>
    <t>NYC UBT Tax</t>
  </si>
  <si>
    <t>NYS MTA Tax</t>
  </si>
  <si>
    <t>24a</t>
  </si>
  <si>
    <t>Travel / Lodging (Out of Town for Business)</t>
  </si>
  <si>
    <t>24b</t>
  </si>
  <si>
    <t>25</t>
  </si>
  <si>
    <t>Utilities / Phone (Not in Your Home)</t>
  </si>
  <si>
    <t>26</t>
  </si>
  <si>
    <t>Wages (Only if you issued W-2)</t>
  </si>
  <si>
    <t>-03</t>
  </si>
  <si>
    <t>Books / Publications</t>
  </si>
  <si>
    <t>-05</t>
  </si>
  <si>
    <t>Cell Phone (Business Portion Only)</t>
  </si>
  <si>
    <t>-06</t>
  </si>
  <si>
    <t>-07</t>
  </si>
  <si>
    <t>Computer Supplies / Services / Software</t>
  </si>
  <si>
    <t>-08</t>
  </si>
  <si>
    <t>Dues – Professional Associations</t>
  </si>
  <si>
    <t>-09</t>
  </si>
  <si>
    <t>Exhibits / Trade Shows / Conventions / Museums</t>
  </si>
  <si>
    <t>-10</t>
  </si>
  <si>
    <t>-11</t>
  </si>
  <si>
    <t>Internet / Website</t>
  </si>
  <si>
    <t>-12</t>
  </si>
  <si>
    <t>Job Site Catering</t>
  </si>
  <si>
    <t>-13</t>
  </si>
  <si>
    <t>Local Transportation</t>
  </si>
  <si>
    <t>-14</t>
  </si>
  <si>
    <t>Messengers / Postage / FedEx / UPS</t>
  </si>
  <si>
    <t>-15</t>
  </si>
  <si>
    <t>Moving / Storage (Business Portion Only)</t>
  </si>
  <si>
    <t>-16</t>
  </si>
  <si>
    <t>-17</t>
  </si>
  <si>
    <t>Payroll Taxes</t>
  </si>
  <si>
    <t>-18</t>
  </si>
  <si>
    <t>Performing Artist’s Expenses (attach list)</t>
  </si>
  <si>
    <t>-19</t>
  </si>
  <si>
    <t>Photography / Labs / Props</t>
  </si>
  <si>
    <t>-20</t>
  </si>
  <si>
    <t>Portfolio Expense</t>
  </si>
  <si>
    <t>-21</t>
  </si>
  <si>
    <t>Printing / Copying</t>
  </si>
  <si>
    <t>-22</t>
  </si>
  <si>
    <t>Professional Education / Seminars</t>
  </si>
  <si>
    <t>-23</t>
  </si>
  <si>
    <t>Research / Reference Material</t>
  </si>
  <si>
    <t>-24</t>
  </si>
  <si>
    <t>-25</t>
  </si>
  <si>
    <t>Appliances / Small Tools</t>
  </si>
  <si>
    <t>Bank Charges – (Business Portion Only)</t>
  </si>
  <si>
    <t>Total Business Expenses</t>
  </si>
  <si>
    <t>35</t>
  </si>
  <si>
    <t>Inventory at Beginning of Year</t>
  </si>
  <si>
    <t>36</t>
  </si>
  <si>
    <t>Purchases</t>
  </si>
  <si>
    <t>37</t>
  </si>
  <si>
    <t>Cost of Labor</t>
  </si>
  <si>
    <t>38</t>
  </si>
  <si>
    <t>Materials / Supplies</t>
  </si>
  <si>
    <t>39</t>
  </si>
  <si>
    <t>Reimbursable Expenses</t>
  </si>
  <si>
    <t>41</t>
  </si>
  <si>
    <t>42</t>
  </si>
  <si>
    <t>Cost of Goods Sold</t>
  </si>
  <si>
    <t>Net Business Income</t>
  </si>
  <si>
    <t>8829 – I. STUDIO/OFFICE-IN-HOME EXPENSES</t>
  </si>
  <si>
    <t>1</t>
  </si>
  <si>
    <t>Square Feet Used for Business</t>
  </si>
  <si>
    <t>2</t>
  </si>
  <si>
    <t>Total Square Feet in Home or Apartment</t>
  </si>
  <si>
    <t>1÷2</t>
  </si>
  <si>
    <t>8829 – II. HOME EXPENSES</t>
  </si>
  <si>
    <t>20</t>
  </si>
  <si>
    <t>Rent</t>
  </si>
  <si>
    <t>Electricity</t>
  </si>
  <si>
    <t>Heating Oil/Gas</t>
  </si>
  <si>
    <t>Cleaning</t>
  </si>
  <si>
    <t>Insurance</t>
  </si>
  <si>
    <t>10a</t>
  </si>
  <si>
    <t>Total Paid</t>
  </si>
  <si>
    <t>Bus %</t>
  </si>
  <si>
    <t>Bus Amt</t>
  </si>
  <si>
    <t>= Business Use Percent When Area is Exclusively Used for Business</t>
  </si>
  <si>
    <t>8829 – III. OFFICE IN HOME DEPRECIATION</t>
  </si>
  <si>
    <t>Total Cost</t>
  </si>
  <si>
    <t>Basis</t>
  </si>
  <si>
    <t>Depreciation</t>
  </si>
  <si>
    <t>Office In Home</t>
  </si>
  <si>
    <t>Total Home Depreciation</t>
  </si>
  <si>
    <t>Total Co-Op Maintenance</t>
  </si>
  <si>
    <t>Less: Co-Op Interest</t>
  </si>
  <si>
    <t>Less: Co-Op R/E Tax</t>
  </si>
  <si>
    <t>Net Co-Op Maintenance</t>
  </si>
  <si>
    <t>Amount</t>
  </si>
  <si>
    <t>Business Parking + Tolls</t>
  </si>
  <si>
    <t>Car 1</t>
  </si>
  <si>
    <t>Car 2</t>
  </si>
  <si>
    <t>Car 3</t>
  </si>
  <si>
    <t>Car 4</t>
  </si>
  <si>
    <t>Name</t>
  </si>
  <si>
    <t>A</t>
  </si>
  <si>
    <t>B</t>
  </si>
  <si>
    <t>C</t>
  </si>
  <si>
    <t>E</t>
  </si>
  <si>
    <t>H</t>
  </si>
  <si>
    <t>I</t>
  </si>
  <si>
    <t>47a</t>
  </si>
  <si>
    <t>47b</t>
  </si>
  <si>
    <t>Gas</t>
  </si>
  <si>
    <t>Repairs</t>
  </si>
  <si>
    <t>Cost</t>
  </si>
  <si>
    <t>(Leave Blank)</t>
  </si>
  <si>
    <t>MSL</t>
  </si>
  <si>
    <t>Use %</t>
  </si>
  <si>
    <t>(Y/N)</t>
  </si>
  <si>
    <t>Date</t>
  </si>
  <si>
    <t>Acquired</t>
  </si>
  <si>
    <t>Totals</t>
  </si>
  <si>
    <t>Other Expenses</t>
  </si>
  <si>
    <t>1a</t>
  </si>
  <si>
    <t>1b</t>
  </si>
  <si>
    <t>1c</t>
  </si>
  <si>
    <t>1d</t>
  </si>
  <si>
    <t>1e</t>
  </si>
  <si>
    <t>6a</t>
  </si>
  <si>
    <t>6d</t>
  </si>
  <si>
    <t>-01</t>
  </si>
  <si>
    <t>-02</t>
  </si>
  <si>
    <t>Taxpayer or Spouse</t>
  </si>
  <si>
    <t>Business/Professional Activity</t>
  </si>
  <si>
    <t>Total Received with 1099-Misc – Box 2 Royalties</t>
  </si>
  <si>
    <t>Total Received with 1099-Misc – Box 3 Other Income</t>
  </si>
  <si>
    <t>State</t>
  </si>
  <si>
    <t>Taxpayer</t>
  </si>
  <si>
    <t>Spouse</t>
  </si>
  <si>
    <t>Y-203</t>
  </si>
  <si>
    <t>NYC-202-UBT</t>
  </si>
  <si>
    <t>MTA</t>
  </si>
  <si>
    <t>[X] To Mark Your Choice</t>
  </si>
  <si>
    <t xml:space="preserve">Business Name                                           </t>
  </si>
  <si>
    <t>D</t>
  </si>
  <si>
    <t xml:space="preserve">Business Address  </t>
  </si>
  <si>
    <t>Same as Home</t>
  </si>
  <si>
    <t>Zip</t>
  </si>
  <si>
    <t>City</t>
  </si>
  <si>
    <t>Yes</t>
  </si>
  <si>
    <t>No</t>
  </si>
  <si>
    <t>or ending date</t>
  </si>
  <si>
    <t>Business Code (e.g. 123456) (leave blank)</t>
  </si>
  <si>
    <t>Employer Identification No. (e.g. 12-3456789)</t>
  </si>
  <si>
    <t xml:space="preserve">     /    / </t>
  </si>
  <si>
    <t>If yes, starting date</t>
  </si>
  <si>
    <r>
      <t>If yes</t>
    </r>
    <r>
      <rPr>
        <sz val="8"/>
        <rFont val="Calibri"/>
        <family val="2"/>
      </rPr>
      <t>, did you/will you file the required 1099s?</t>
    </r>
  </si>
  <si>
    <r>
      <t xml:space="preserve">Is this the </t>
    </r>
    <r>
      <rPr>
        <sz val="8"/>
        <color indexed="10"/>
        <rFont val="Calibri"/>
        <family val="2"/>
      </rPr>
      <t>first</t>
    </r>
    <r>
      <rPr>
        <sz val="8"/>
        <color indexed="8"/>
        <rFont val="Calibri"/>
        <family val="2"/>
      </rPr>
      <t xml:space="preserve"> or </t>
    </r>
    <r>
      <rPr>
        <sz val="8"/>
        <color indexed="10"/>
        <rFont val="Calibri"/>
        <family val="2"/>
      </rPr>
      <t>final</t>
    </r>
    <r>
      <rPr>
        <sz val="8"/>
        <color indexed="8"/>
        <rFont val="Calibri"/>
        <family val="2"/>
      </rPr>
      <t xml:space="preserve"> year of the business?</t>
    </r>
  </si>
  <si>
    <t>Did you make any payments that require you to issue a 1099 form?</t>
  </si>
  <si>
    <t>Description of Assets</t>
  </si>
  <si>
    <t>more) or Group of Assets</t>
  </si>
  <si>
    <t>Sales Tax from Customers NOT INCLUDED ABOVE</t>
  </si>
  <si>
    <t>Part I - Gross Income from 1099-Misc and your records (DO NOT INCLUDE W-2 INCOME)</t>
  </si>
  <si>
    <t>-26</t>
  </si>
  <si>
    <t>-27</t>
  </si>
  <si>
    <t>-28</t>
  </si>
  <si>
    <t>-29</t>
  </si>
  <si>
    <t>Is this the first year?</t>
  </si>
  <si>
    <t xml:space="preserve">   /   /</t>
  </si>
  <si>
    <r>
      <t xml:space="preserve">If answer is </t>
    </r>
    <r>
      <rPr>
        <b/>
        <sz val="8"/>
        <color indexed="8"/>
        <rFont val="Calibri"/>
        <family val="2"/>
      </rPr>
      <t>NO</t>
    </r>
    <r>
      <rPr>
        <sz val="8"/>
        <color indexed="8"/>
        <rFont val="Calibri"/>
        <family val="2"/>
      </rPr>
      <t>, no deduction is allowed.</t>
    </r>
  </si>
  <si>
    <t>Dep.</t>
  </si>
  <si>
    <t>Date Acquired</t>
  </si>
  <si>
    <t>43</t>
  </si>
  <si>
    <t>44a</t>
  </si>
  <si>
    <t>Business Miles</t>
  </si>
  <si>
    <t>44b</t>
  </si>
  <si>
    <t>Commuting</t>
  </si>
  <si>
    <t>44c</t>
  </si>
  <si>
    <t>Personal Miles</t>
  </si>
  <si>
    <t>Total Miles</t>
  </si>
  <si>
    <t>Total Auto Loan Interest</t>
  </si>
  <si>
    <t>Business Percentage</t>
  </si>
  <si>
    <t>Business Interest?</t>
  </si>
  <si>
    <t>Property Tax</t>
  </si>
  <si>
    <t>Registration License</t>
  </si>
  <si>
    <t>Lease Payments</t>
  </si>
  <si>
    <t>Total Actual Costs Deduction</t>
  </si>
  <si>
    <t xml:space="preserve">Was the car available for personal use? </t>
  </si>
  <si>
    <t>Do you have another vehicle for personal use?</t>
  </si>
  <si>
    <t>Do you have evidence to support your mileage?</t>
  </si>
  <si>
    <t>Make</t>
  </si>
  <si>
    <t>Model &amp; Year</t>
  </si>
  <si>
    <t>Mileage Rate</t>
  </si>
  <si>
    <t>(This section for Office Use)</t>
  </si>
  <si>
    <t>Mileage</t>
  </si>
  <si>
    <t>Which deduction to use? ([X] to choose)</t>
  </si>
  <si>
    <t>Actual Costs</t>
  </si>
  <si>
    <t>Deduction carried forward to Part II</t>
  </si>
  <si>
    <t>Depreciation (4562)</t>
  </si>
  <si>
    <t>Car / Truck Mileage Exp. (comp. mileage worksheet)</t>
  </si>
  <si>
    <t xml:space="preserve">     /       /</t>
  </si>
  <si>
    <t>Business</t>
  </si>
  <si>
    <t>Years</t>
  </si>
  <si>
    <t>Cumulative</t>
  </si>
  <si>
    <t>This Year</t>
  </si>
  <si>
    <t>&lt;---------- (Please leave these columns blank) ----------&gt;</t>
  </si>
  <si>
    <t>Equip. / Furn. (&gt;$500 each) - (comp. depreciation sheet)</t>
  </si>
  <si>
    <t>-04</t>
  </si>
  <si>
    <t>Part III - Cost Of Goods Sold - Use only if you sell merchandise or have high direct costs</t>
  </si>
  <si>
    <t>Was area used regularly &amp; exclusively for biz.?</t>
  </si>
  <si>
    <t>13. Business Equipment &amp; Furniture (Do not enter prior years costs if we prepared your last year's tax return.)</t>
  </si>
  <si>
    <t>Other - Please specify</t>
  </si>
  <si>
    <t>Improvement (this year) Plz Specify</t>
  </si>
  <si>
    <t>-31</t>
  </si>
  <si>
    <t>-30</t>
  </si>
  <si>
    <t>-32</t>
  </si>
  <si>
    <t>-33</t>
  </si>
  <si>
    <t>-34</t>
  </si>
  <si>
    <t>-35</t>
  </si>
  <si>
    <t>Other (Please specify)</t>
  </si>
  <si>
    <t>Business Income and Expenses</t>
  </si>
  <si>
    <t>8829 - Home Office Expenses</t>
  </si>
  <si>
    <t>Cleaning - Office/Studio (Not in Your Home)</t>
  </si>
  <si>
    <t>Part II - Business Expenses - complete part II on "Business Income and Expenses" sheet.</t>
  </si>
  <si>
    <t>Part I - Total Business Income - complete part I on "Business Income and Expenses" sheet.</t>
  </si>
  <si>
    <t>Part III - Cost of Goods Sold - complete part III on "Business Income and Expenses" sheet.</t>
  </si>
  <si>
    <t>Home Office Deduction - complete "Home Office" sheet.</t>
  </si>
  <si>
    <t>44d</t>
  </si>
  <si>
    <t>44e</t>
  </si>
  <si>
    <t>44f</t>
  </si>
  <si>
    <t>44g</t>
  </si>
  <si>
    <t>44h</t>
  </si>
  <si>
    <t>44i</t>
  </si>
  <si>
    <t>Parking and Tolls (See Auto Section)</t>
  </si>
  <si>
    <t>(leave
blank)</t>
  </si>
  <si>
    <t>Land
Value</t>
  </si>
  <si>
    <t>Part II - Business Expenses [DO NOT ENTER INFORMATION IN SHADED CELLS]</t>
  </si>
  <si>
    <t>Provisional Net Profit</t>
  </si>
  <si>
    <t>Inventory at End of Year (enter as a POSITIVE number)</t>
  </si>
  <si>
    <t>Available for Personal Use (must check off)?</t>
  </si>
  <si>
    <t>The IRS Wants to Know (must answer these questions)</t>
  </si>
  <si>
    <t>Business Income Summary</t>
  </si>
  <si>
    <t>DO NOT ENTER DATA/INFORMATION IN SHADED AREAS</t>
  </si>
  <si>
    <t>DO NOT ENTER ANY DATA/INFORMATION ON THIS SHEET</t>
  </si>
  <si>
    <t>Mortgage Interest (from 1098 Line 1 by bank)</t>
  </si>
  <si>
    <t>Coop Interest (from 1098 Line 1 by Co-Op)</t>
  </si>
  <si>
    <t>Real Estate Taxes (from 1098 Line 5 or Mortgage Statement)</t>
  </si>
  <si>
    <t>Real Estate Taxes (CO-OP ONLY - From Co-Op letter to Shareholders)</t>
  </si>
  <si>
    <t>Insurance (from 1098 Line 4 and your records)</t>
  </si>
  <si>
    <t>Maintenance - Co-Cop  (enter in schedule 8829-IV below)</t>
  </si>
  <si>
    <t>8829 – IV. CO-OP INTEREST AND MAINTENANCE</t>
  </si>
  <si>
    <t>Business Equipment &amp; Furniture</t>
  </si>
  <si>
    <t>Auto Used for Business</t>
  </si>
  <si>
    <t>DO NOT ENTER DATA/INFORMATION  IN SHADED AREAS</t>
  </si>
  <si>
    <t>Total Home Expenses (Current Year)</t>
  </si>
  <si>
    <t>Equip. / Furn. (Less than $2500 each)</t>
  </si>
  <si>
    <t>Capitalization Policy</t>
  </si>
  <si>
    <t>(Each costing $2,500 or</t>
  </si>
  <si>
    <t>Total Net Business Income</t>
  </si>
  <si>
    <t>Carry Over Prior Year - Operating Expenses</t>
  </si>
  <si>
    <t>Total Received Credit Cards, PayPal 1099K</t>
  </si>
  <si>
    <t>Reimbursable Expense Income NOT INCLUDED ABOVE</t>
  </si>
  <si>
    <t># of months used for business (if not full year)</t>
  </si>
  <si>
    <t>Home Office</t>
  </si>
  <si>
    <t>incurred above the basic monthly charge such as business related long distance calls and the cost of additional features such as call waiting,</t>
  </si>
  <si>
    <t>forwarding, conferencing, speed dialing, etc. that were added for business purposes. Suggestion: Get a second line to be used exclusively for</t>
  </si>
  <si>
    <t xml:space="preserve">business. All charges including basic charges would be deductible. </t>
  </si>
  <si>
    <t>every person to whom you paid $600 or more for commissions or compensation for services rendered to you in the course of your trade or</t>
  </si>
  <si>
    <t xml:space="preserve">business. A copy of Form 1099 must be submitted to the IRS by March 1st. If you would like us to prepare your 1099s, please call us. </t>
  </si>
  <si>
    <r>
      <t>D Phone Expense</t>
    </r>
    <r>
      <rPr>
        <sz val="8"/>
        <color indexed="8"/>
        <rFont val="Calibri"/>
        <family val="2"/>
      </rPr>
      <t xml:space="preserve"> The tax law restricts your home telephone deductions. You may not deduct the basic monthly charges. You can deduct costs</t>
    </r>
  </si>
  <si>
    <t xml:space="preserve">ACTUAL COSTS (C) </t>
  </si>
  <si>
    <t>J</t>
  </si>
  <si>
    <t>Total Home Office Expense</t>
  </si>
  <si>
    <t>Carryover of prior year -Excess casualty losses and depreciation</t>
  </si>
  <si>
    <t>22a</t>
  </si>
  <si>
    <t>22b</t>
  </si>
  <si>
    <t>22c</t>
  </si>
  <si>
    <t>22d</t>
  </si>
  <si>
    <t>22e</t>
  </si>
  <si>
    <t>22f</t>
  </si>
  <si>
    <t>22g</t>
  </si>
  <si>
    <t>22h</t>
  </si>
  <si>
    <r>
      <t>A Business Gifts</t>
    </r>
    <r>
      <rPr>
        <sz val="8"/>
        <color indexed="8"/>
        <rFont val="Calibri"/>
        <family val="2"/>
      </rPr>
      <t xml:space="preserve"> Limited to $25 per person (not per client), per year</t>
    </r>
  </si>
  <si>
    <t>See Employer Info on our website for important info. Click on Tax Tips for Employers, page 2.</t>
  </si>
  <si>
    <t>Date
Placed in service</t>
  </si>
  <si>
    <t>Is the evidence in writing?</t>
  </si>
  <si>
    <t>Other payments received without 1099-Misc/NEC</t>
  </si>
  <si>
    <t>Other Costs (including sales taxes paid directly to your state, if included 6d above)</t>
  </si>
  <si>
    <t>© Copyright 2023 Juda Kallus / Mary Ann Nichols</t>
  </si>
  <si>
    <t>Total Mileage Deduction (44a*Mileage Rate)</t>
  </si>
  <si>
    <t>x</t>
  </si>
  <si>
    <t>Gross Profit</t>
  </si>
  <si>
    <t>Total Received with 1099-NEC  Non-Employee Compensation (Box 1)/1099-Misc box 6 Medical and health care payment</t>
  </si>
  <si>
    <t>27b</t>
  </si>
  <si>
    <t>Meals and foods (Enter 100% here)  ------------&gt;</t>
  </si>
  <si>
    <t>© Copyright 2024 Juda Kallus / Mary Ann Nichols</t>
  </si>
  <si>
    <t>Carry Over To 2023</t>
  </si>
  <si>
    <t xml:space="preserve"> tolls, and auto loan interest. The mileage method is allowed if you use on vehicle for business.</t>
  </si>
  <si>
    <r>
      <t>C Car Expenses- Mileage Method and Rates</t>
    </r>
    <r>
      <rPr>
        <sz val="8"/>
        <color indexed="8"/>
        <rFont val="Calibri"/>
        <family val="2"/>
      </rPr>
      <t xml:space="preserve"> The IRS allows 65</t>
    </r>
    <r>
      <rPr>
        <b/>
        <sz val="8"/>
        <color indexed="8"/>
        <rFont val="Calibri"/>
        <family val="2"/>
      </rPr>
      <t>.5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cents</t>
    </r>
    <r>
      <rPr>
        <sz val="8"/>
        <color indexed="8"/>
        <rFont val="Calibri"/>
        <family val="2"/>
      </rPr>
      <t xml:space="preserve"> per business mile in lieu of actual costs, plus business portion of parking,</t>
    </r>
  </si>
  <si>
    <t>NOTES: A - D SEE BOTTOM OF 8829 HOME OFFICE</t>
  </si>
  <si>
    <r>
      <t xml:space="preserve">Contract Labor working on your premises </t>
    </r>
    <r>
      <rPr>
        <b/>
        <sz val="10"/>
        <color indexed="8"/>
        <rFont val="Calibri"/>
        <family val="2"/>
      </rPr>
      <t>(NOTE B)</t>
    </r>
  </si>
  <si>
    <r>
      <t xml:space="preserve">Freelancers </t>
    </r>
    <r>
      <rPr>
        <b/>
        <sz val="10"/>
        <color indexed="8"/>
        <rFont val="Calibri"/>
        <family val="2"/>
      </rPr>
      <t>(NOTE B)</t>
    </r>
  </si>
  <si>
    <r>
      <t xml:space="preserve">Business Gift/Gratuities </t>
    </r>
    <r>
      <rPr>
        <b/>
        <sz val="10"/>
        <color indexed="8"/>
        <rFont val="Calibri"/>
        <family val="2"/>
      </rPr>
      <t>(NOTE A)</t>
    </r>
  </si>
  <si>
    <r>
      <t xml:space="preserve">Telephone </t>
    </r>
    <r>
      <rPr>
        <b/>
        <sz val="10"/>
        <color indexed="8"/>
        <rFont val="Calibri"/>
        <family val="2"/>
      </rPr>
      <t>(NOTE D)</t>
    </r>
  </si>
  <si>
    <r>
      <t>AUTOMOBILE MILEAGE</t>
    </r>
    <r>
      <rPr>
        <b/>
        <sz val="10"/>
        <rFont val="Calibri"/>
        <family val="2"/>
      </rPr>
      <t xml:space="preserve"> (NOTE C) </t>
    </r>
    <r>
      <rPr>
        <b/>
        <sz val="8"/>
        <rFont val="Calibri"/>
        <family val="2"/>
      </rPr>
      <t>- SEE  BELOW</t>
    </r>
  </si>
  <si>
    <r>
      <t>B Freelance Expenses and Contract Labor</t>
    </r>
    <r>
      <rPr>
        <sz val="8"/>
        <color indexed="8"/>
        <rFont val="Calibri"/>
        <family val="2"/>
      </rPr>
      <t xml:space="preserve"> The IRS requires you to report on Form 1099-NEC., the Name, Address and Social Security Number of</t>
    </r>
  </si>
  <si>
    <t>© Copyright 3.20.2024 Juda Kallus / Mary Ann Nichols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</si>
</sst>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  <numFmt numFmtId="170" formatCode=";;;"/>
    <numFmt numFmtId="171" formatCode="[$-409]h:mm:ss\ AM/PM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0;\-0;\-;@"/>
    <numFmt numFmtId="178" formatCode="0.0;\-0.0;\-;@"/>
    <numFmt numFmtId="179" formatCode="0.00;\-0.00;\-;@"/>
    <numFmt numFmtId="180" formatCode="0.000;\-0.000;\-;@"/>
    <numFmt numFmtId="181" formatCode="_(* #,##0.0_);_(* \(#,##0.0\);_(* &quot;-&quot;??_);_(@_)"/>
    <numFmt numFmtId="182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sz val="72"/>
      <color indexed="8"/>
      <name val="Calibri"/>
      <family val="2"/>
    </font>
    <font>
      <b/>
      <sz val="30"/>
      <color indexed="8"/>
      <name val="Calibri"/>
      <family val="2"/>
    </font>
    <font>
      <b/>
      <sz val="40"/>
      <color indexed="8"/>
      <name val="Calibri"/>
      <family val="2"/>
    </font>
    <font>
      <sz val="35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color indexed="10"/>
      <name val="Calibri"/>
      <family val="2"/>
    </font>
    <font>
      <b/>
      <sz val="8"/>
      <color indexed="2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8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3" fillId="0" borderId="13" xfId="0" applyNumberFormat="1" applyFont="1" applyFill="1" applyBorder="1" applyAlignment="1" quotePrefix="1">
      <alignment/>
    </xf>
    <xf numFmtId="49" fontId="3" fillId="0" borderId="13" xfId="0" applyNumberFormat="1" applyFont="1" applyFill="1" applyBorder="1" applyAlignment="1">
      <alignment horizontal="left"/>
    </xf>
    <xf numFmtId="0" fontId="3" fillId="0" borderId="13" xfId="0" applyFont="1" applyFill="1" applyBorder="1" applyAlignment="1" quotePrefix="1">
      <alignment/>
    </xf>
    <xf numFmtId="0" fontId="3" fillId="0" borderId="13" xfId="0" applyFont="1" applyFill="1" applyBorder="1" applyAlignment="1" quotePrefix="1">
      <alignment horizontal="left"/>
    </xf>
    <xf numFmtId="49" fontId="3" fillId="0" borderId="18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 quotePrefix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9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4" fillId="0" borderId="0" xfId="0" applyFont="1" applyFill="1" applyBorder="1" applyAlignment="1">
      <alignment/>
    </xf>
    <xf numFmtId="0" fontId="0" fillId="33" borderId="0" xfId="0" applyFill="1" applyAlignment="1" applyProtection="1">
      <alignment/>
      <protection hidden="1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/>
      <protection locked="0"/>
    </xf>
    <xf numFmtId="0" fontId="8" fillId="34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 wrapText="1"/>
    </xf>
    <xf numFmtId="49" fontId="4" fillId="0" borderId="19" xfId="0" applyNumberFormat="1" applyFont="1" applyFill="1" applyBorder="1" applyAlignment="1" applyProtection="1">
      <alignment horizontal="center"/>
      <protection locked="0"/>
    </xf>
    <xf numFmtId="0" fontId="15" fillId="0" borderId="1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/>
      <protection locked="0"/>
    </xf>
    <xf numFmtId="49" fontId="2" fillId="0" borderId="13" xfId="0" applyNumberFormat="1" applyFont="1" applyFill="1" applyBorder="1" applyAlignment="1">
      <alignment/>
    </xf>
    <xf numFmtId="10" fontId="4" fillId="34" borderId="13" xfId="0" applyNumberFormat="1" applyFont="1" applyFill="1" applyBorder="1" applyAlignment="1">
      <alignment/>
    </xf>
    <xf numFmtId="10" fontId="3" fillId="34" borderId="13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9" fontId="13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 applyProtection="1">
      <alignment horizontal="left"/>
      <protection locked="0"/>
    </xf>
    <xf numFmtId="0" fontId="17" fillId="33" borderId="0" xfId="0" applyNumberFormat="1" applyFont="1" applyFill="1" applyAlignment="1" applyProtection="1">
      <alignment/>
      <protection hidden="1"/>
    </xf>
    <xf numFmtId="3" fontId="4" fillId="35" borderId="12" xfId="0" applyNumberFormat="1" applyFont="1" applyFill="1" applyBorder="1" applyAlignment="1">
      <alignment horizontal="right"/>
    </xf>
    <xf numFmtId="3" fontId="4" fillId="34" borderId="10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10" fontId="4" fillId="34" borderId="11" xfId="0" applyNumberFormat="1" applyFont="1" applyFill="1" applyBorder="1" applyAlignment="1">
      <alignment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35" borderId="23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7" fillId="35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/>
    </xf>
    <xf numFmtId="49" fontId="4" fillId="35" borderId="10" xfId="0" applyNumberFormat="1" applyFont="1" applyFill="1" applyBorder="1" applyAlignment="1">
      <alignment horizontal="left"/>
    </xf>
    <xf numFmtId="49" fontId="4" fillId="35" borderId="0" xfId="0" applyNumberFormat="1" applyFont="1" applyFill="1" applyBorder="1" applyAlignment="1">
      <alignment horizontal="left"/>
    </xf>
    <xf numFmtId="3" fontId="4" fillId="35" borderId="0" xfId="0" applyNumberFormat="1" applyFont="1" applyFill="1" applyBorder="1" applyAlignment="1">
      <alignment horizontal="right"/>
    </xf>
    <xf numFmtId="3" fontId="2" fillId="35" borderId="0" xfId="0" applyNumberFormat="1" applyFont="1" applyFill="1" applyBorder="1" applyAlignment="1">
      <alignment horizontal="right"/>
    </xf>
    <xf numFmtId="3" fontId="3" fillId="35" borderId="0" xfId="0" applyNumberFormat="1" applyFont="1" applyFill="1" applyBorder="1" applyAlignment="1">
      <alignment horizontal="right"/>
    </xf>
    <xf numFmtId="0" fontId="3" fillId="35" borderId="0" xfId="0" applyFont="1" applyFill="1" applyAlignment="1">
      <alignment/>
    </xf>
    <xf numFmtId="49" fontId="4" fillId="35" borderId="11" xfId="0" applyNumberFormat="1" applyFont="1" applyFill="1" applyBorder="1" applyAlignment="1">
      <alignment/>
    </xf>
    <xf numFmtId="49" fontId="3" fillId="35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182" fontId="4" fillId="34" borderId="13" xfId="42" applyNumberFormat="1" applyFont="1" applyFill="1" applyBorder="1" applyAlignment="1">
      <alignment/>
    </xf>
    <xf numFmtId="182" fontId="3" fillId="34" borderId="13" xfId="42" applyNumberFormat="1" applyFont="1" applyFill="1" applyBorder="1" applyAlignment="1">
      <alignment/>
    </xf>
    <xf numFmtId="182" fontId="8" fillId="0" borderId="13" xfId="42" applyNumberFormat="1" applyFont="1" applyFill="1" applyBorder="1" applyAlignment="1">
      <alignment/>
    </xf>
    <xf numFmtId="182" fontId="3" fillId="34" borderId="12" xfId="42" applyNumberFormat="1" applyFont="1" applyFill="1" applyBorder="1" applyAlignment="1">
      <alignment/>
    </xf>
    <xf numFmtId="182" fontId="4" fillId="0" borderId="13" xfId="42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/>
      <protection locked="0"/>
    </xf>
    <xf numFmtId="182" fontId="4" fillId="0" borderId="13" xfId="42" applyNumberFormat="1" applyFont="1" applyBorder="1" applyAlignment="1" applyProtection="1">
      <alignment/>
      <protection locked="0"/>
    </xf>
    <xf numFmtId="182" fontId="4" fillId="34" borderId="11" xfId="42" applyNumberFormat="1" applyFont="1" applyFill="1" applyBorder="1" applyAlignment="1">
      <alignment/>
    </xf>
    <xf numFmtId="182" fontId="4" fillId="34" borderId="12" xfId="42" applyNumberFormat="1" applyFont="1" applyFill="1" applyBorder="1" applyAlignment="1">
      <alignment/>
    </xf>
    <xf numFmtId="182" fontId="4" fillId="0" borderId="13" xfId="42" applyNumberFormat="1" applyFont="1" applyFill="1" applyBorder="1" applyAlignment="1" applyProtection="1">
      <alignment/>
      <protection locked="0"/>
    </xf>
    <xf numFmtId="182" fontId="16" fillId="0" borderId="13" xfId="42" applyNumberFormat="1" applyFont="1" applyFill="1" applyBorder="1" applyAlignment="1" applyProtection="1">
      <alignment/>
      <protection locked="0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182" fontId="4" fillId="0" borderId="13" xfId="42" applyNumberFormat="1" applyFont="1" applyBorder="1" applyAlignment="1" applyProtection="1">
      <alignment horizontal="right"/>
      <protection locked="0"/>
    </xf>
    <xf numFmtId="182" fontId="4" fillId="0" borderId="13" xfId="42" applyNumberFormat="1" applyFont="1" applyBorder="1" applyAlignment="1" applyProtection="1">
      <alignment horizontal="center"/>
      <protection locked="0"/>
    </xf>
    <xf numFmtId="0" fontId="3" fillId="35" borderId="22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3" fillId="35" borderId="20" xfId="0" applyNumberFormat="1" applyFont="1" applyFill="1" applyBorder="1" applyAlignment="1">
      <alignment/>
    </xf>
    <xf numFmtId="3" fontId="3" fillId="35" borderId="22" xfId="0" applyNumberFormat="1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0" fontId="8" fillId="0" borderId="15" xfId="0" applyFont="1" applyFill="1" applyBorder="1" applyAlignment="1" quotePrefix="1">
      <alignment/>
    </xf>
    <xf numFmtId="0" fontId="8" fillId="0" borderId="2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5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182" fontId="4" fillId="34" borderId="0" xfId="42" applyNumberFormat="1" applyFont="1" applyFill="1" applyBorder="1" applyAlignment="1">
      <alignment horizontal="right"/>
    </xf>
    <xf numFmtId="49" fontId="4" fillId="0" borderId="20" xfId="0" applyNumberFormat="1" applyFont="1" applyFill="1" applyBorder="1" applyAlignment="1">
      <alignment horizontal="left"/>
    </xf>
    <xf numFmtId="49" fontId="4" fillId="0" borderId="21" xfId="0" applyNumberFormat="1" applyFont="1" applyFill="1" applyBorder="1" applyAlignment="1">
      <alignment horizontal="left"/>
    </xf>
    <xf numFmtId="49" fontId="4" fillId="0" borderId="22" xfId="0" applyNumberFormat="1" applyFont="1" applyFill="1" applyBorder="1" applyAlignment="1">
      <alignment horizontal="left"/>
    </xf>
    <xf numFmtId="182" fontId="4" fillId="0" borderId="13" xfId="42" applyNumberFormat="1" applyFont="1" applyFill="1" applyBorder="1" applyAlignment="1" applyProtection="1">
      <alignment/>
      <protection locked="0"/>
    </xf>
    <xf numFmtId="182" fontId="4" fillId="34" borderId="13" xfId="42" applyNumberFormat="1" applyFont="1" applyFill="1" applyBorder="1" applyAlignment="1">
      <alignment horizontal="right"/>
    </xf>
    <xf numFmtId="182" fontId="4" fillId="0" borderId="13" xfId="42" applyNumberFormat="1" applyFont="1" applyFill="1" applyBorder="1" applyAlignment="1" applyProtection="1">
      <alignment horizontal="right"/>
      <protection locked="0"/>
    </xf>
    <xf numFmtId="182" fontId="4" fillId="34" borderId="10" xfId="42" applyNumberFormat="1" applyFont="1" applyFill="1" applyBorder="1" applyAlignment="1">
      <alignment horizontal="center"/>
    </xf>
    <xf numFmtId="182" fontId="4" fillId="34" borderId="11" xfId="42" applyNumberFormat="1" applyFont="1" applyFill="1" applyBorder="1" applyAlignment="1">
      <alignment horizontal="center"/>
    </xf>
    <xf numFmtId="182" fontId="4" fillId="34" borderId="12" xfId="42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0" fontId="13" fillId="34" borderId="13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4" fillId="34" borderId="13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182" fontId="8" fillId="34" borderId="13" xfId="42" applyNumberFormat="1" applyFont="1" applyFill="1" applyBorder="1" applyAlignment="1">
      <alignment horizontal="right"/>
    </xf>
    <xf numFmtId="182" fontId="8" fillId="34" borderId="10" xfId="42" applyNumberFormat="1" applyFont="1" applyFill="1" applyBorder="1" applyAlignment="1">
      <alignment horizontal="right"/>
    </xf>
    <xf numFmtId="182" fontId="8" fillId="0" borderId="13" xfId="42" applyNumberFormat="1" applyFont="1" applyFill="1" applyBorder="1" applyAlignment="1" applyProtection="1">
      <alignment horizontal="right"/>
      <protection locked="0"/>
    </xf>
    <xf numFmtId="182" fontId="8" fillId="0" borderId="10" xfId="42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49" fontId="8" fillId="0" borderId="17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19" fillId="0" borderId="15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>
      <alignment horizontal="left"/>
    </xf>
    <xf numFmtId="0" fontId="0" fillId="0" borderId="28" xfId="0" applyFill="1" applyBorder="1" applyAlignment="1">
      <alignment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4" fillId="0" borderId="29" xfId="0" applyNumberFormat="1" applyFont="1" applyFill="1" applyBorder="1" applyAlignment="1" applyProtection="1">
      <alignment horizontal="left"/>
      <protection locked="0"/>
    </xf>
    <xf numFmtId="0" fontId="4" fillId="0" borderId="11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left"/>
      <protection locked="0"/>
    </xf>
    <xf numFmtId="0" fontId="3" fillId="0" borderId="2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 quotePrefix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3" fillId="0" borderId="20" xfId="0" applyFont="1" applyFill="1" applyBorder="1" applyAlignment="1" applyProtection="1">
      <alignment horizontal="left"/>
      <protection locked="0"/>
    </xf>
    <xf numFmtId="0" fontId="3" fillId="0" borderId="21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7" fillId="0" borderId="15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182" fontId="8" fillId="0" borderId="15" xfId="42" applyNumberFormat="1" applyFont="1" applyFill="1" applyBorder="1" applyAlignment="1" applyProtection="1">
      <alignment horizontal="right"/>
      <protection locked="0"/>
    </xf>
    <xf numFmtId="182" fontId="8" fillId="0" borderId="20" xfId="42" applyNumberFormat="1" applyFont="1" applyFill="1" applyBorder="1" applyAlignment="1" applyProtection="1">
      <alignment horizontal="right"/>
      <protection locked="0"/>
    </xf>
    <xf numFmtId="182" fontId="8" fillId="0" borderId="17" xfId="42" applyNumberFormat="1" applyFont="1" applyFill="1" applyBorder="1" applyAlignment="1" applyProtection="1">
      <alignment horizontal="right"/>
      <protection locked="0"/>
    </xf>
    <xf numFmtId="182" fontId="8" fillId="0" borderId="29" xfId="42" applyNumberFormat="1" applyFont="1" applyFill="1" applyBorder="1" applyAlignment="1" applyProtection="1">
      <alignment horizontal="right"/>
      <protection locked="0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182" fontId="8" fillId="0" borderId="12" xfId="42" applyNumberFormat="1" applyFont="1" applyFill="1" applyBorder="1" applyAlignment="1" applyProtection="1">
      <alignment horizontal="right"/>
      <protection locked="0"/>
    </xf>
    <xf numFmtId="182" fontId="8" fillId="0" borderId="36" xfId="42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49" fontId="8" fillId="34" borderId="10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49" fontId="8" fillId="34" borderId="12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right"/>
    </xf>
    <xf numFmtId="0" fontId="9" fillId="0" borderId="21" xfId="0" applyFont="1" applyBorder="1" applyAlignment="1">
      <alignment/>
    </xf>
    <xf numFmtId="49" fontId="12" fillId="0" borderId="21" xfId="0" applyNumberFormat="1" applyFont="1" applyBorder="1" applyAlignment="1">
      <alignment horizontal="left"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182" fontId="4" fillId="34" borderId="10" xfId="42" applyNumberFormat="1" applyFont="1" applyFill="1" applyBorder="1" applyAlignment="1">
      <alignment horizontal="right"/>
    </xf>
    <xf numFmtId="182" fontId="4" fillId="34" borderId="12" xfId="42" applyNumberFormat="1" applyFont="1" applyFill="1" applyBorder="1" applyAlignment="1">
      <alignment horizontal="right"/>
    </xf>
    <xf numFmtId="182" fontId="4" fillId="34" borderId="10" xfId="42" applyNumberFormat="1" applyFont="1" applyFill="1" applyBorder="1" applyAlignment="1" applyProtection="1">
      <alignment horizontal="right"/>
      <protection locked="0"/>
    </xf>
    <xf numFmtId="182" fontId="4" fillId="34" borderId="12" xfId="42" applyNumberFormat="1" applyFont="1" applyFill="1" applyBorder="1" applyAlignment="1" applyProtection="1">
      <alignment horizontal="right"/>
      <protection locked="0"/>
    </xf>
    <xf numFmtId="49" fontId="4" fillId="0" borderId="10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182" fontId="4" fillId="0" borderId="10" xfId="42" applyNumberFormat="1" applyFont="1" applyFill="1" applyBorder="1" applyAlignment="1" applyProtection="1">
      <alignment horizontal="right"/>
      <protection locked="0"/>
    </xf>
    <xf numFmtId="182" fontId="4" fillId="0" borderId="12" xfId="42" applyNumberFormat="1" applyFont="1" applyFill="1" applyBorder="1" applyAlignment="1" applyProtection="1">
      <alignment horizontal="right"/>
      <protection locked="0"/>
    </xf>
    <xf numFmtId="182" fontId="4" fillId="0" borderId="10" xfId="42" applyNumberFormat="1" applyFont="1" applyBorder="1" applyAlignment="1" applyProtection="1">
      <alignment horizontal="right"/>
      <protection locked="0"/>
    </xf>
    <xf numFmtId="182" fontId="4" fillId="0" borderId="12" xfId="42" applyNumberFormat="1" applyFont="1" applyBorder="1" applyAlignment="1" applyProtection="1">
      <alignment horizontal="right"/>
      <protection locked="0"/>
    </xf>
    <xf numFmtId="182" fontId="4" fillId="0" borderId="10" xfId="42" applyNumberFormat="1" applyFont="1" applyFill="1" applyBorder="1" applyAlignment="1">
      <alignment horizontal="right"/>
    </xf>
    <xf numFmtId="182" fontId="4" fillId="0" borderId="12" xfId="42" applyNumberFormat="1" applyFont="1" applyFill="1" applyBorder="1" applyAlignment="1">
      <alignment horizontal="right"/>
    </xf>
    <xf numFmtId="0" fontId="4" fillId="0" borderId="13" xfId="0" applyFont="1" applyFill="1" applyBorder="1" applyAlignment="1" applyProtection="1">
      <alignment horizontal="left"/>
      <protection locked="0"/>
    </xf>
    <xf numFmtId="49" fontId="13" fillId="34" borderId="29" xfId="0" applyNumberFormat="1" applyFont="1" applyFill="1" applyBorder="1" applyAlignment="1">
      <alignment horizontal="left" vertical="center"/>
    </xf>
    <xf numFmtId="49" fontId="13" fillId="34" borderId="37" xfId="0" applyNumberFormat="1" applyFont="1" applyFill="1" applyBorder="1" applyAlignment="1">
      <alignment horizontal="left" vertical="center"/>
    </xf>
    <xf numFmtId="49" fontId="13" fillId="34" borderId="38" xfId="0" applyNumberFormat="1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4" fillId="0" borderId="13" xfId="0" applyFont="1" applyFill="1" applyBorder="1" applyAlignment="1" quotePrefix="1">
      <alignment/>
    </xf>
    <xf numFmtId="49" fontId="13" fillId="34" borderId="15" xfId="0" applyNumberFormat="1" applyFont="1" applyFill="1" applyBorder="1" applyAlignment="1">
      <alignment vertical="center"/>
    </xf>
    <xf numFmtId="49" fontId="13" fillId="34" borderId="26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3" fontId="4" fillId="34" borderId="11" xfId="0" applyNumberFormat="1" applyFont="1" applyFill="1" applyBorder="1" applyAlignment="1">
      <alignment horizontal="left"/>
    </xf>
    <xf numFmtId="49" fontId="13" fillId="34" borderId="10" xfId="0" applyNumberFormat="1" applyFont="1" applyFill="1" applyBorder="1" applyAlignment="1">
      <alignment horizontal="left" vertical="center"/>
    </xf>
    <xf numFmtId="49" fontId="13" fillId="34" borderId="11" xfId="0" applyNumberFormat="1" applyFont="1" applyFill="1" applyBorder="1" applyAlignment="1">
      <alignment horizontal="left" vertical="center"/>
    </xf>
    <xf numFmtId="49" fontId="13" fillId="34" borderId="12" xfId="0" applyNumberFormat="1" applyFont="1" applyFill="1" applyBorder="1" applyAlignment="1">
      <alignment horizontal="left" vertical="center"/>
    </xf>
    <xf numFmtId="49" fontId="10" fillId="0" borderId="0" xfId="0" applyNumberFormat="1" applyFont="1" applyAlignment="1">
      <alignment horizontal="left"/>
    </xf>
    <xf numFmtId="0" fontId="8" fillId="34" borderId="1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182" fontId="4" fillId="0" borderId="13" xfId="42" applyNumberFormat="1" applyFont="1" applyBorder="1" applyAlignment="1" applyProtection="1">
      <alignment horizontal="right"/>
      <protection locked="0"/>
    </xf>
    <xf numFmtId="10" fontId="4" fillId="0" borderId="13" xfId="0" applyNumberFormat="1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8" fillId="34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13" fillId="34" borderId="10" xfId="0" applyNumberFormat="1" applyFont="1" applyFill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8" fillId="34" borderId="13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right"/>
    </xf>
    <xf numFmtId="0" fontId="4" fillId="34" borderId="13" xfId="0" applyFont="1" applyFill="1" applyBorder="1" applyAlignment="1">
      <alignment horizontal="left"/>
    </xf>
    <xf numFmtId="3" fontId="3" fillId="34" borderId="11" xfId="0" applyNumberFormat="1" applyFont="1" applyFill="1" applyBorder="1" applyAlignment="1">
      <alignment horizontal="right"/>
    </xf>
    <xf numFmtId="3" fontId="3" fillId="34" borderId="12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9" fontId="8" fillId="34" borderId="10" xfId="57" applyFont="1" applyFill="1" applyBorder="1" applyAlignment="1">
      <alignment horizontal="center"/>
    </xf>
    <xf numFmtId="3" fontId="8" fillId="34" borderId="10" xfId="57" applyNumberFormat="1" applyFont="1" applyFill="1" applyBorder="1" applyAlignment="1">
      <alignment horizontal="center"/>
    </xf>
    <xf numFmtId="3" fontId="8" fillId="34" borderId="11" xfId="57" applyNumberFormat="1" applyFont="1" applyFill="1" applyBorder="1" applyAlignment="1">
      <alignment horizontal="center"/>
    </xf>
    <xf numFmtId="3" fontId="8" fillId="34" borderId="12" xfId="57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82" fontId="8" fillId="34" borderId="15" xfId="42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34" borderId="10" xfId="57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3" fontId="8" fillId="0" borderId="13" xfId="0" applyNumberFormat="1" applyFont="1" applyFill="1" applyBorder="1" applyAlignment="1" applyProtection="1">
      <alignment horizontal="right"/>
      <protection locked="0"/>
    </xf>
    <xf numFmtId="0" fontId="8" fillId="34" borderId="10" xfId="0" applyFont="1" applyFill="1" applyBorder="1" applyAlignment="1">
      <alignment horizontal="left"/>
    </xf>
    <xf numFmtId="0" fontId="8" fillId="34" borderId="11" xfId="0" applyFont="1" applyFill="1" applyBorder="1" applyAlignment="1">
      <alignment horizontal="left"/>
    </xf>
    <xf numFmtId="0" fontId="8" fillId="34" borderId="12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1" fontId="8" fillId="0" borderId="13" xfId="0" applyNumberFormat="1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0" fontId="8" fillId="34" borderId="17" xfId="0" applyFont="1" applyFill="1" applyBorder="1" applyAlignment="1">
      <alignment horizontal="left"/>
    </xf>
    <xf numFmtId="182" fontId="8" fillId="34" borderId="15" xfId="42" applyNumberFormat="1" applyFont="1" applyFill="1" applyBorder="1" applyAlignment="1" applyProtection="1">
      <alignment horizontal="right"/>
      <protection locked="0"/>
    </xf>
    <xf numFmtId="182" fontId="8" fillId="34" borderId="13" xfId="42" applyNumberFormat="1" applyFont="1" applyFill="1" applyBorder="1" applyAlignment="1" applyProtection="1">
      <alignment horizontal="right"/>
      <protection locked="0"/>
    </xf>
    <xf numFmtId="0" fontId="2" fillId="0" borderId="38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8" fillId="0" borderId="13" xfId="0" applyFont="1" applyFill="1" applyBorder="1" applyAlignment="1" applyProtection="1">
      <alignment horizontal="left"/>
      <protection locked="0"/>
    </xf>
    <xf numFmtId="0" fontId="8" fillId="0" borderId="13" xfId="0" applyFont="1" applyFill="1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82" fontId="17" fillId="34" borderId="13" xfId="42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182" fontId="17" fillId="34" borderId="10" xfId="42" applyNumberFormat="1" applyFont="1" applyFill="1" applyBorder="1" applyAlignment="1">
      <alignment horizontal="right" vertical="center" wrapText="1"/>
    </xf>
    <xf numFmtId="182" fontId="17" fillId="0" borderId="11" xfId="42" applyNumberFormat="1" applyFont="1" applyBorder="1" applyAlignment="1">
      <alignment horizontal="right" vertical="center" wrapText="1"/>
    </xf>
    <xf numFmtId="182" fontId="17" fillId="0" borderId="12" xfId="42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5"/>
  <sheetViews>
    <sheetView tabSelected="1" zoomScale="110" zoomScaleNormal="110" workbookViewId="0" topLeftCell="A1">
      <selection activeCell="BE41" sqref="BE41"/>
    </sheetView>
  </sheetViews>
  <sheetFormatPr defaultColWidth="2.7109375" defaultRowHeight="15"/>
  <cols>
    <col min="1" max="1" width="3.7109375" style="1" customWidth="1"/>
    <col min="2" max="2" width="3.00390625" style="1" customWidth="1"/>
    <col min="3" max="4" width="2.7109375" style="1" customWidth="1"/>
    <col min="5" max="5" width="3.00390625" style="1" customWidth="1"/>
    <col min="6" max="6" width="2.7109375" style="1" customWidth="1"/>
    <col min="7" max="7" width="3.28125" style="1" customWidth="1"/>
    <col min="8" max="10" width="2.7109375" style="1" customWidth="1"/>
    <col min="11" max="11" width="3.7109375" style="2" customWidth="1"/>
    <col min="12" max="15" width="2.7109375" style="2" customWidth="1"/>
    <col min="16" max="16" width="3.28125" style="2" customWidth="1"/>
    <col min="17" max="20" width="2.7109375" style="2" customWidth="1"/>
    <col min="21" max="21" width="3.7109375" style="2" customWidth="1"/>
    <col min="22" max="22" width="2.7109375" style="2" customWidth="1"/>
    <col min="23" max="23" width="3.7109375" style="2" customWidth="1"/>
    <col min="24" max="24" width="4.28125" style="2" customWidth="1"/>
    <col min="25" max="26" width="2.7109375" style="2" customWidth="1"/>
    <col min="27" max="27" width="5.57421875" style="2" customWidth="1"/>
    <col min="28" max="28" width="2.57421875" style="2" customWidth="1"/>
    <col min="29" max="29" width="3.140625" style="2" customWidth="1"/>
    <col min="30" max="33" width="3.28125" style="2" customWidth="1"/>
    <col min="34" max="34" width="3.7109375" style="4" customWidth="1"/>
    <col min="35" max="16384" width="2.7109375" style="2" customWidth="1"/>
  </cols>
  <sheetData>
    <row r="1" spans="1:34" ht="92.25">
      <c r="A1" s="219" t="s">
        <v>249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7">
        <v>3</v>
      </c>
      <c r="AF1" s="218"/>
      <c r="AG1" s="218"/>
      <c r="AH1" s="218"/>
    </row>
    <row r="2" spans="1:34" ht="12" thickBot="1">
      <c r="A2" s="152" t="s">
        <v>171</v>
      </c>
      <c r="B2" s="153"/>
      <c r="C2" s="153"/>
      <c r="D2" s="153"/>
      <c r="E2" s="152"/>
      <c r="F2" s="153"/>
      <c r="G2" s="153"/>
      <c r="H2" s="214" t="s">
        <v>271</v>
      </c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6"/>
      <c r="Z2" s="161" t="s">
        <v>144</v>
      </c>
      <c r="AA2" s="162"/>
      <c r="AB2" s="162"/>
      <c r="AC2" s="161"/>
      <c r="AD2" s="162"/>
      <c r="AE2" s="162"/>
      <c r="AF2" s="162"/>
      <c r="AG2" s="161"/>
      <c r="AH2" s="162"/>
    </row>
    <row r="3" spans="1:34" ht="16.5" thickBot="1">
      <c r="A3" s="52"/>
      <c r="B3" s="154" t="s">
        <v>166</v>
      </c>
      <c r="C3" s="155"/>
      <c r="D3" s="156"/>
      <c r="E3" s="52"/>
      <c r="F3" s="163" t="s">
        <v>167</v>
      </c>
      <c r="G3" s="164"/>
      <c r="H3" s="157" t="s">
        <v>132</v>
      </c>
      <c r="I3" s="157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20" t="s">
        <v>165</v>
      </c>
      <c r="Y3" s="53"/>
      <c r="Z3" s="54"/>
      <c r="AA3" s="173" t="s">
        <v>168</v>
      </c>
      <c r="AB3" s="174"/>
      <c r="AC3" s="55"/>
      <c r="AD3" s="163" t="s">
        <v>169</v>
      </c>
      <c r="AE3" s="164"/>
      <c r="AF3" s="165"/>
      <c r="AG3" s="52"/>
      <c r="AH3" s="21" t="s">
        <v>170</v>
      </c>
    </row>
    <row r="4" spans="1:34" ht="11.25">
      <c r="A4" s="25" t="s">
        <v>133</v>
      </c>
      <c r="B4" s="150" t="s">
        <v>162</v>
      </c>
      <c r="C4" s="141"/>
      <c r="D4" s="141"/>
      <c r="E4" s="169"/>
      <c r="F4" s="169"/>
      <c r="G4" s="175"/>
      <c r="H4" s="175"/>
      <c r="I4" s="154"/>
      <c r="J4" s="172"/>
      <c r="K4" s="172"/>
      <c r="L4" s="172"/>
      <c r="M4" s="172"/>
      <c r="N4" s="172"/>
      <c r="O4" s="172"/>
      <c r="P4" s="172"/>
      <c r="Q4" s="172"/>
      <c r="R4" s="172"/>
      <c r="S4" s="22" t="s">
        <v>134</v>
      </c>
      <c r="T4" s="165" t="s">
        <v>181</v>
      </c>
      <c r="U4" s="169"/>
      <c r="V4" s="169"/>
      <c r="W4" s="169"/>
      <c r="X4" s="169"/>
      <c r="Y4" s="169"/>
      <c r="Z4" s="169"/>
      <c r="AA4" s="169"/>
      <c r="AB4" s="169"/>
      <c r="AC4" s="163"/>
      <c r="AD4" s="171"/>
      <c r="AE4" s="171"/>
      <c r="AF4" s="171"/>
      <c r="AG4" s="172"/>
      <c r="AH4" s="172"/>
    </row>
    <row r="5" spans="1:34" ht="12" thickBot="1">
      <c r="A5" s="26" t="s">
        <v>135</v>
      </c>
      <c r="B5" s="170" t="s">
        <v>172</v>
      </c>
      <c r="C5" s="170"/>
      <c r="D5" s="170"/>
      <c r="E5" s="170"/>
      <c r="F5" s="170"/>
      <c r="G5" s="176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23" t="s">
        <v>173</v>
      </c>
      <c r="T5" s="150" t="s">
        <v>182</v>
      </c>
      <c r="U5" s="141"/>
      <c r="V5" s="141"/>
      <c r="W5" s="141"/>
      <c r="X5" s="141"/>
      <c r="Y5" s="141"/>
      <c r="Z5" s="141"/>
      <c r="AA5" s="141"/>
      <c r="AB5" s="141"/>
      <c r="AC5" s="142"/>
      <c r="AD5" s="172"/>
      <c r="AE5" s="172"/>
      <c r="AF5" s="172"/>
      <c r="AG5" s="172"/>
      <c r="AH5" s="172"/>
    </row>
    <row r="6" spans="1:34" ht="12" thickBot="1">
      <c r="A6" s="26" t="s">
        <v>136</v>
      </c>
      <c r="B6" s="150" t="s">
        <v>174</v>
      </c>
      <c r="C6" s="141"/>
      <c r="D6" s="141"/>
      <c r="E6" s="141"/>
      <c r="F6" s="141"/>
      <c r="G6" s="52"/>
      <c r="H6" s="173" t="s">
        <v>175</v>
      </c>
      <c r="I6" s="169"/>
      <c r="J6" s="169"/>
      <c r="K6" s="169"/>
      <c r="L6" s="190"/>
      <c r="M6" s="191"/>
      <c r="N6" s="191"/>
      <c r="O6" s="192"/>
      <c r="P6" s="191"/>
      <c r="Q6" s="191"/>
      <c r="R6" s="192"/>
      <c r="S6" s="193"/>
      <c r="T6" s="193"/>
      <c r="U6" s="193"/>
      <c r="V6" s="194"/>
      <c r="W6" s="16" t="s">
        <v>177</v>
      </c>
      <c r="X6" s="183"/>
      <c r="Y6" s="184"/>
      <c r="Z6" s="184"/>
      <c r="AA6" s="185"/>
      <c r="AB6" s="150" t="s">
        <v>165</v>
      </c>
      <c r="AC6" s="142"/>
      <c r="AD6" s="108"/>
      <c r="AE6" s="16" t="s">
        <v>176</v>
      </c>
      <c r="AF6" s="172"/>
      <c r="AG6" s="172"/>
      <c r="AH6" s="172"/>
    </row>
    <row r="7" spans="1:34" ht="15.75" thickBot="1">
      <c r="A7" s="27" t="s">
        <v>137</v>
      </c>
      <c r="B7" s="178" t="s">
        <v>186</v>
      </c>
      <c r="C7" s="178"/>
      <c r="D7" s="178"/>
      <c r="E7" s="178"/>
      <c r="F7" s="178"/>
      <c r="G7" s="155"/>
      <c r="H7" s="155"/>
      <c r="I7" s="178"/>
      <c r="J7" s="178"/>
      <c r="K7" s="178"/>
      <c r="L7" s="155"/>
      <c r="M7" s="155"/>
      <c r="N7" s="156"/>
      <c r="O7" s="58"/>
      <c r="P7" s="159" t="s">
        <v>178</v>
      </c>
      <c r="Q7" s="160"/>
      <c r="R7" s="52"/>
      <c r="S7" s="19" t="s">
        <v>179</v>
      </c>
      <c r="T7" s="170" t="s">
        <v>184</v>
      </c>
      <c r="U7" s="170"/>
      <c r="V7" s="178"/>
      <c r="W7" s="170"/>
      <c r="X7" s="170"/>
      <c r="Y7" s="166" t="s">
        <v>183</v>
      </c>
      <c r="Z7" s="167"/>
      <c r="AA7" s="168"/>
      <c r="AB7" s="197" t="s">
        <v>180</v>
      </c>
      <c r="AC7" s="198"/>
      <c r="AD7" s="198"/>
      <c r="AE7" s="199"/>
      <c r="AF7" s="180" t="s">
        <v>183</v>
      </c>
      <c r="AG7" s="167"/>
      <c r="AH7" s="168"/>
    </row>
    <row r="8" spans="1:34" ht="12" thickBot="1">
      <c r="A8" s="28" t="s">
        <v>138</v>
      </c>
      <c r="B8" s="188" t="s">
        <v>187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95"/>
      <c r="P8" s="188"/>
      <c r="Q8" s="188"/>
      <c r="R8" s="182"/>
      <c r="S8" s="59"/>
      <c r="T8" s="181" t="s">
        <v>178</v>
      </c>
      <c r="U8" s="182"/>
      <c r="V8" s="59"/>
      <c r="W8" s="144" t="s">
        <v>179</v>
      </c>
      <c r="X8" s="145"/>
      <c r="Y8" s="106"/>
      <c r="Z8" s="140" t="s">
        <v>285</v>
      </c>
      <c r="AA8" s="141"/>
      <c r="AB8" s="141"/>
      <c r="AC8" s="141"/>
      <c r="AD8" s="141"/>
      <c r="AE8" s="141"/>
      <c r="AF8" s="141"/>
      <c r="AG8" s="141"/>
      <c r="AH8" s="142"/>
    </row>
    <row r="9" spans="1:34" ht="12" thickBot="1">
      <c r="A9" s="28" t="s">
        <v>300</v>
      </c>
      <c r="B9" s="188" t="s">
        <v>185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9"/>
      <c r="S9" s="52"/>
      <c r="T9" s="142" t="s">
        <v>178</v>
      </c>
      <c r="U9" s="150"/>
      <c r="V9" s="52"/>
      <c r="W9" s="140" t="s">
        <v>179</v>
      </c>
      <c r="X9" s="141"/>
      <c r="Y9" s="85"/>
      <c r="Z9" s="86"/>
      <c r="AA9" s="86"/>
      <c r="AB9" s="86"/>
      <c r="AC9" s="86"/>
      <c r="AD9" s="86"/>
      <c r="AE9" s="86"/>
      <c r="AF9" s="86"/>
      <c r="AG9" s="86"/>
      <c r="AH9" s="122"/>
    </row>
    <row r="10" spans="1:34" ht="11.25">
      <c r="A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9"/>
      <c r="T10" s="90"/>
      <c r="U10" s="90"/>
      <c r="V10" s="89"/>
      <c r="W10" s="91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118"/>
    </row>
    <row r="11" spans="1:34" s="3" customFormat="1" ht="12.75">
      <c r="A11" s="139" t="s">
        <v>191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</row>
    <row r="12" spans="1:34" s="3" customFormat="1" ht="11.25">
      <c r="A12" s="29" t="s">
        <v>152</v>
      </c>
      <c r="B12" s="179" t="s">
        <v>289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32"/>
      <c r="AG12" s="132"/>
      <c r="AH12" s="132"/>
    </row>
    <row r="13" spans="1:34" s="3" customFormat="1" ht="11.25">
      <c r="A13" s="29" t="s">
        <v>153</v>
      </c>
      <c r="B13" s="179" t="s">
        <v>321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32"/>
      <c r="AG13" s="132"/>
      <c r="AH13" s="132"/>
    </row>
    <row r="14" spans="1:34" s="3" customFormat="1" ht="11.25">
      <c r="A14" s="29" t="s">
        <v>154</v>
      </c>
      <c r="B14" s="179" t="s">
        <v>163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32"/>
      <c r="AG14" s="132"/>
      <c r="AH14" s="132"/>
    </row>
    <row r="15" spans="1:34" s="3" customFormat="1" ht="11.25">
      <c r="A15" s="29" t="s">
        <v>155</v>
      </c>
      <c r="B15" s="179" t="s">
        <v>164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32"/>
      <c r="AG15" s="132"/>
      <c r="AH15" s="132"/>
    </row>
    <row r="16" spans="1:34" s="3" customFormat="1" ht="11.25">
      <c r="A16" s="29" t="s">
        <v>156</v>
      </c>
      <c r="B16" s="179" t="s">
        <v>315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32"/>
      <c r="AG16" s="132"/>
      <c r="AH16" s="132"/>
    </row>
    <row r="17" spans="1:34" s="3" customFormat="1" ht="11.25">
      <c r="A17" s="29" t="s">
        <v>157</v>
      </c>
      <c r="B17" s="179" t="s">
        <v>290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32"/>
      <c r="AG17" s="132"/>
      <c r="AH17" s="132"/>
    </row>
    <row r="18" spans="1:34" s="3" customFormat="1" ht="11.25">
      <c r="A18" s="30" t="s">
        <v>158</v>
      </c>
      <c r="B18" s="179" t="s">
        <v>190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32"/>
      <c r="AG18" s="132"/>
      <c r="AH18" s="132"/>
    </row>
    <row r="19" spans="1:34" s="3" customFormat="1" ht="11.25">
      <c r="A19" s="151" t="s">
        <v>0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33">
        <f>SUM(AF12:AH18)</f>
        <v>0</v>
      </c>
      <c r="AG19" s="133"/>
      <c r="AH19" s="133"/>
    </row>
    <row r="20" spans="1:34" s="3" customFormat="1" ht="11.25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4"/>
      <c r="AG20" s="94"/>
      <c r="AH20" s="77"/>
    </row>
    <row r="21" spans="1:34" s="3" customFormat="1" ht="12.75">
      <c r="A21" s="139" t="s">
        <v>265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</row>
    <row r="22" spans="1:34" s="3" customFormat="1" ht="11.25">
      <c r="A22" s="31" t="s">
        <v>1</v>
      </c>
      <c r="B22" s="170" t="s">
        <v>2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48"/>
      <c r="P22" s="148"/>
      <c r="Q22" s="149"/>
      <c r="R22" s="35" t="s">
        <v>47</v>
      </c>
      <c r="S22" s="150" t="s">
        <v>48</v>
      </c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2"/>
      <c r="AF22" s="134"/>
      <c r="AG22" s="134"/>
      <c r="AH22" s="134"/>
    </row>
    <row r="23" spans="1:34" s="3" customFormat="1" ht="11.25">
      <c r="A23" s="26" t="s">
        <v>3</v>
      </c>
      <c r="B23" s="170" t="s">
        <v>228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46">
        <f>Auto!C50</f>
        <v>0</v>
      </c>
      <c r="P23" s="146"/>
      <c r="Q23" s="147"/>
      <c r="R23" s="35" t="s">
        <v>49</v>
      </c>
      <c r="S23" s="150" t="s">
        <v>50</v>
      </c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2"/>
      <c r="AF23" s="134"/>
      <c r="AG23" s="134"/>
      <c r="AH23" s="134"/>
    </row>
    <row r="24" spans="1:34" s="3" customFormat="1" ht="11.25">
      <c r="A24" s="26" t="s">
        <v>4</v>
      </c>
      <c r="B24" s="170" t="s">
        <v>5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48"/>
      <c r="P24" s="148"/>
      <c r="Q24" s="149"/>
      <c r="R24" s="35" t="s">
        <v>51</v>
      </c>
      <c r="S24" s="150" t="s">
        <v>52</v>
      </c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2"/>
      <c r="AF24" s="134"/>
      <c r="AG24" s="134"/>
      <c r="AH24" s="134"/>
    </row>
    <row r="25" spans="1:34" s="3" customFormat="1" ht="12.75">
      <c r="A25" s="26" t="s">
        <v>6</v>
      </c>
      <c r="B25" s="170" t="s">
        <v>329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48"/>
      <c r="P25" s="148"/>
      <c r="Q25" s="149"/>
      <c r="R25" s="35" t="s">
        <v>53</v>
      </c>
      <c r="S25" s="150" t="s">
        <v>330</v>
      </c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2"/>
      <c r="AF25" s="134"/>
      <c r="AG25" s="134"/>
      <c r="AH25" s="134"/>
    </row>
    <row r="26" spans="1:34" s="3" customFormat="1" ht="11.25">
      <c r="A26" s="26" t="s">
        <v>7</v>
      </c>
      <c r="B26" s="170" t="s">
        <v>8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48"/>
      <c r="P26" s="148"/>
      <c r="Q26" s="149"/>
      <c r="R26" s="35" t="s">
        <v>54</v>
      </c>
      <c r="S26" s="150" t="s">
        <v>55</v>
      </c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2"/>
      <c r="AF26" s="134"/>
      <c r="AG26" s="134"/>
      <c r="AH26" s="134"/>
    </row>
    <row r="27" spans="1:34" s="3" customFormat="1" ht="11.25">
      <c r="A27" s="26" t="s">
        <v>9</v>
      </c>
      <c r="B27" s="170" t="s">
        <v>235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46">
        <f>'Bus Equip and Furn'!N25</f>
        <v>0</v>
      </c>
      <c r="P27" s="146"/>
      <c r="Q27" s="147"/>
      <c r="R27" s="35" t="s">
        <v>56</v>
      </c>
      <c r="S27" s="150" t="s">
        <v>57</v>
      </c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2"/>
      <c r="AF27" s="134"/>
      <c r="AG27" s="134"/>
      <c r="AH27" s="134"/>
    </row>
    <row r="28" spans="1:34" s="3" customFormat="1" ht="11.25">
      <c r="A28" s="26" t="s">
        <v>10</v>
      </c>
      <c r="B28" s="170" t="s">
        <v>11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48"/>
      <c r="P28" s="148"/>
      <c r="Q28" s="149"/>
      <c r="R28" s="35" t="s">
        <v>58</v>
      </c>
      <c r="S28" s="150" t="s">
        <v>59</v>
      </c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2"/>
      <c r="AF28" s="134"/>
      <c r="AG28" s="134"/>
      <c r="AH28" s="134"/>
    </row>
    <row r="29" spans="1:34" s="3" customFormat="1" ht="11.25">
      <c r="A29" s="26" t="s">
        <v>12</v>
      </c>
      <c r="B29" s="170" t="s">
        <v>13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48"/>
      <c r="P29" s="148"/>
      <c r="Q29" s="149"/>
      <c r="R29" s="35" t="s">
        <v>60</v>
      </c>
      <c r="S29" s="150" t="s">
        <v>61</v>
      </c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2"/>
      <c r="AF29" s="134"/>
      <c r="AG29" s="134"/>
      <c r="AH29" s="134"/>
    </row>
    <row r="30" spans="1:34" s="3" customFormat="1" ht="11.25">
      <c r="A30" s="26" t="s">
        <v>14</v>
      </c>
      <c r="B30" s="170" t="s">
        <v>15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48"/>
      <c r="P30" s="148"/>
      <c r="Q30" s="149"/>
      <c r="R30" s="35" t="s">
        <v>62</v>
      </c>
      <c r="S30" s="150" t="s">
        <v>63</v>
      </c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2"/>
      <c r="AF30" s="134"/>
      <c r="AG30" s="134"/>
      <c r="AH30" s="134"/>
    </row>
    <row r="31" spans="1:34" s="3" customFormat="1" ht="11.25">
      <c r="A31" s="26" t="s">
        <v>16</v>
      </c>
      <c r="B31" s="170" t="s">
        <v>17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48"/>
      <c r="P31" s="148"/>
      <c r="Q31" s="149"/>
      <c r="R31" s="35" t="s">
        <v>64</v>
      </c>
      <c r="S31" s="150" t="s">
        <v>262</v>
      </c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2"/>
      <c r="AF31" s="146">
        <f>SUM(Auto!C21:R21)</f>
        <v>0</v>
      </c>
      <c r="AG31" s="146"/>
      <c r="AH31" s="146"/>
    </row>
    <row r="32" spans="1:34" s="3" customFormat="1" ht="11.25">
      <c r="A32" s="26" t="s">
        <v>18</v>
      </c>
      <c r="B32" s="170" t="s">
        <v>19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48"/>
      <c r="P32" s="148"/>
      <c r="Q32" s="149"/>
      <c r="R32" s="35" t="s">
        <v>65</v>
      </c>
      <c r="S32" s="150" t="s">
        <v>66</v>
      </c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2"/>
      <c r="AF32" s="134"/>
      <c r="AG32" s="134"/>
      <c r="AH32" s="134"/>
    </row>
    <row r="33" spans="1:34" s="3" customFormat="1" ht="11.25">
      <c r="A33" s="26" t="s">
        <v>20</v>
      </c>
      <c r="B33" s="170" t="s">
        <v>21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48"/>
      <c r="P33" s="148"/>
      <c r="Q33" s="149"/>
      <c r="R33" s="35" t="s">
        <v>67</v>
      </c>
      <c r="S33" s="150" t="s">
        <v>68</v>
      </c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2"/>
      <c r="AF33" s="134"/>
      <c r="AG33" s="134"/>
      <c r="AH33" s="134"/>
    </row>
    <row r="34" spans="1:34" s="3" customFormat="1" ht="11.25">
      <c r="A34" s="26" t="s">
        <v>22</v>
      </c>
      <c r="B34" s="170" t="s">
        <v>23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48"/>
      <c r="P34" s="148"/>
      <c r="Q34" s="149"/>
      <c r="R34" s="35" t="s">
        <v>69</v>
      </c>
      <c r="S34" s="150" t="s">
        <v>70</v>
      </c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2"/>
      <c r="AF34" s="134"/>
      <c r="AG34" s="134"/>
      <c r="AH34" s="134"/>
    </row>
    <row r="35" spans="1:34" s="3" customFormat="1" ht="11.25">
      <c r="A35" s="26" t="s">
        <v>24</v>
      </c>
      <c r="B35" s="170" t="s">
        <v>25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48"/>
      <c r="P35" s="148"/>
      <c r="Q35" s="149"/>
      <c r="R35" s="35" t="s">
        <v>71</v>
      </c>
      <c r="S35" s="150" t="s">
        <v>72</v>
      </c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2"/>
      <c r="AF35" s="134"/>
      <c r="AG35" s="134"/>
      <c r="AH35" s="134"/>
    </row>
    <row r="36" spans="1:34" s="3" customFormat="1" ht="11.25">
      <c r="A36" s="26" t="s">
        <v>26</v>
      </c>
      <c r="B36" s="170" t="s">
        <v>27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48"/>
      <c r="P36" s="148"/>
      <c r="Q36" s="149"/>
      <c r="R36" s="35" t="s">
        <v>73</v>
      </c>
      <c r="S36" s="150" t="s">
        <v>74</v>
      </c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2"/>
      <c r="AF36" s="134"/>
      <c r="AG36" s="134"/>
      <c r="AH36" s="134"/>
    </row>
    <row r="37" spans="1:34" s="3" customFormat="1" ht="11.25">
      <c r="A37" s="26" t="s">
        <v>28</v>
      </c>
      <c r="B37" s="170" t="s">
        <v>29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48"/>
      <c r="P37" s="148"/>
      <c r="Q37" s="149"/>
      <c r="R37" s="35" t="s">
        <v>75</v>
      </c>
      <c r="S37" s="150" t="s">
        <v>76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2"/>
      <c r="AF37" s="134"/>
      <c r="AG37" s="134"/>
      <c r="AH37" s="134"/>
    </row>
    <row r="38" spans="1:34" s="3" customFormat="1" ht="11.25">
      <c r="A38" s="26" t="s">
        <v>30</v>
      </c>
      <c r="B38" s="170" t="s">
        <v>31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48"/>
      <c r="P38" s="148"/>
      <c r="Q38" s="149"/>
      <c r="R38" s="35" t="s">
        <v>77</v>
      </c>
      <c r="S38" s="150" t="s">
        <v>78</v>
      </c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2"/>
      <c r="AF38" s="134"/>
      <c r="AG38" s="134"/>
      <c r="AH38" s="134"/>
    </row>
    <row r="39" spans="1:34" s="3" customFormat="1" ht="11.25">
      <c r="A39" s="26" t="s">
        <v>32</v>
      </c>
      <c r="B39" s="170" t="s">
        <v>33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48"/>
      <c r="P39" s="148"/>
      <c r="Q39" s="149"/>
      <c r="R39" s="35" t="s">
        <v>79</v>
      </c>
      <c r="S39" s="150" t="s">
        <v>284</v>
      </c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2"/>
      <c r="AF39" s="134"/>
      <c r="AG39" s="134"/>
      <c r="AH39" s="134"/>
    </row>
    <row r="40" spans="1:34" s="3" customFormat="1" ht="11.25">
      <c r="A40" s="26" t="s">
        <v>32</v>
      </c>
      <c r="B40" s="170" t="s">
        <v>34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48"/>
      <c r="P40" s="148"/>
      <c r="Q40" s="149"/>
      <c r="R40" s="35" t="s">
        <v>80</v>
      </c>
      <c r="S40" s="138" t="s">
        <v>248</v>
      </c>
      <c r="T40" s="138"/>
      <c r="U40" s="138"/>
      <c r="V40" s="138"/>
      <c r="W40" s="138"/>
      <c r="X40" s="177"/>
      <c r="Y40" s="177"/>
      <c r="Z40" s="177"/>
      <c r="AA40" s="177"/>
      <c r="AB40" s="177"/>
      <c r="AC40" s="177"/>
      <c r="AD40" s="177"/>
      <c r="AE40" s="177"/>
      <c r="AF40" s="134"/>
      <c r="AG40" s="134"/>
      <c r="AH40" s="134"/>
    </row>
    <row r="41" spans="1:34" s="3" customFormat="1" ht="12" thickBot="1">
      <c r="A41" s="26" t="s">
        <v>35</v>
      </c>
      <c r="B41" s="170" t="s">
        <v>36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8"/>
      <c r="M41" s="178"/>
      <c r="N41" s="178"/>
      <c r="O41" s="205"/>
      <c r="P41" s="205"/>
      <c r="Q41" s="206"/>
      <c r="R41" s="35" t="s">
        <v>192</v>
      </c>
      <c r="S41" s="138" t="s">
        <v>248</v>
      </c>
      <c r="T41" s="138"/>
      <c r="U41" s="138"/>
      <c r="V41" s="138"/>
      <c r="W41" s="138"/>
      <c r="X41" s="177"/>
      <c r="Y41" s="177"/>
      <c r="Z41" s="177"/>
      <c r="AA41" s="177"/>
      <c r="AB41" s="177"/>
      <c r="AC41" s="177"/>
      <c r="AD41" s="177"/>
      <c r="AE41" s="177"/>
      <c r="AF41" s="134"/>
      <c r="AG41" s="134"/>
      <c r="AH41" s="134"/>
    </row>
    <row r="42" spans="1:34" s="3" customFormat="1" ht="12" thickBot="1">
      <c r="A42" s="26" t="s">
        <v>37</v>
      </c>
      <c r="B42" s="30" t="s">
        <v>323</v>
      </c>
      <c r="C42" s="30"/>
      <c r="D42" s="30"/>
      <c r="E42" s="30"/>
      <c r="F42" s="30"/>
      <c r="G42" s="30"/>
      <c r="H42" s="30"/>
      <c r="I42" s="30"/>
      <c r="J42" s="30"/>
      <c r="K42" s="125"/>
      <c r="L42" s="207"/>
      <c r="M42" s="208"/>
      <c r="N42" s="209"/>
      <c r="O42" s="210">
        <f>L42/2</f>
        <v>0</v>
      </c>
      <c r="P42" s="148"/>
      <c r="Q42" s="211"/>
      <c r="R42" s="35" t="s">
        <v>193</v>
      </c>
      <c r="S42" s="138" t="s">
        <v>248</v>
      </c>
      <c r="T42" s="138"/>
      <c r="U42" s="138"/>
      <c r="V42" s="138"/>
      <c r="W42" s="138"/>
      <c r="X42" s="177"/>
      <c r="Y42" s="177"/>
      <c r="Z42" s="177"/>
      <c r="AA42" s="177"/>
      <c r="AB42" s="177"/>
      <c r="AC42" s="177"/>
      <c r="AD42" s="177"/>
      <c r="AE42" s="177"/>
      <c r="AF42" s="134"/>
      <c r="AG42" s="134"/>
      <c r="AH42" s="134"/>
    </row>
    <row r="43" spans="1:34" s="3" customFormat="1" ht="11.25">
      <c r="A43" s="26" t="s">
        <v>38</v>
      </c>
      <c r="B43" s="164" t="s">
        <v>39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203"/>
      <c r="P43" s="203"/>
      <c r="Q43" s="204"/>
      <c r="R43" s="35" t="s">
        <v>194</v>
      </c>
      <c r="S43" s="138" t="s">
        <v>248</v>
      </c>
      <c r="T43" s="138"/>
      <c r="U43" s="138"/>
      <c r="V43" s="138"/>
      <c r="W43" s="138"/>
      <c r="X43" s="177"/>
      <c r="Y43" s="177"/>
      <c r="Z43" s="177"/>
      <c r="AA43" s="177"/>
      <c r="AB43" s="177"/>
      <c r="AC43" s="177"/>
      <c r="AD43" s="177"/>
      <c r="AE43" s="177"/>
      <c r="AF43" s="134"/>
      <c r="AG43" s="134"/>
      <c r="AH43" s="134"/>
    </row>
    <row r="44" spans="1:34" s="3" customFormat="1" ht="11.25">
      <c r="A44" s="26" t="s">
        <v>40</v>
      </c>
      <c r="B44" s="170" t="s">
        <v>41</v>
      </c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48"/>
      <c r="P44" s="148"/>
      <c r="Q44" s="149"/>
      <c r="R44" s="35" t="s">
        <v>195</v>
      </c>
      <c r="S44" s="138" t="s">
        <v>248</v>
      </c>
      <c r="T44" s="138"/>
      <c r="U44" s="138"/>
      <c r="V44" s="138"/>
      <c r="W44" s="138"/>
      <c r="X44" s="177"/>
      <c r="Y44" s="177"/>
      <c r="Z44" s="177"/>
      <c r="AA44" s="177"/>
      <c r="AB44" s="177"/>
      <c r="AC44" s="177"/>
      <c r="AD44" s="177"/>
      <c r="AE44" s="177"/>
      <c r="AF44" s="134"/>
      <c r="AG44" s="134"/>
      <c r="AH44" s="134"/>
    </row>
    <row r="45" spans="1:34" s="3" customFormat="1" ht="11.25">
      <c r="A45" s="31" t="s">
        <v>322</v>
      </c>
      <c r="B45" s="200" t="s">
        <v>151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2"/>
      <c r="R45" s="35" t="s">
        <v>243</v>
      </c>
      <c r="S45" s="138" t="s">
        <v>248</v>
      </c>
      <c r="T45" s="138"/>
      <c r="U45" s="138"/>
      <c r="V45" s="138"/>
      <c r="W45" s="138"/>
      <c r="X45" s="177"/>
      <c r="Y45" s="177"/>
      <c r="Z45" s="177"/>
      <c r="AA45" s="177"/>
      <c r="AB45" s="177"/>
      <c r="AC45" s="177"/>
      <c r="AD45" s="177"/>
      <c r="AE45" s="177"/>
      <c r="AF45" s="134"/>
      <c r="AG45" s="134"/>
      <c r="AH45" s="134"/>
    </row>
    <row r="46" spans="1:34" s="3" customFormat="1" ht="11.25">
      <c r="A46" s="26" t="s">
        <v>159</v>
      </c>
      <c r="B46" s="170" t="s">
        <v>81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48"/>
      <c r="P46" s="148"/>
      <c r="Q46" s="149"/>
      <c r="R46" s="35" t="s">
        <v>242</v>
      </c>
      <c r="S46" s="138" t="s">
        <v>248</v>
      </c>
      <c r="T46" s="138"/>
      <c r="U46" s="138"/>
      <c r="V46" s="138"/>
      <c r="W46" s="138"/>
      <c r="X46" s="177"/>
      <c r="Y46" s="177"/>
      <c r="Z46" s="177"/>
      <c r="AA46" s="177"/>
      <c r="AB46" s="177"/>
      <c r="AC46" s="177"/>
      <c r="AD46" s="177"/>
      <c r="AE46" s="177"/>
      <c r="AF46" s="134"/>
      <c r="AG46" s="134"/>
      <c r="AH46" s="134"/>
    </row>
    <row r="47" spans="1:34" s="3" customFormat="1" ht="11.25">
      <c r="A47" s="32" t="s">
        <v>160</v>
      </c>
      <c r="B47" s="170" t="s">
        <v>82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48"/>
      <c r="P47" s="148"/>
      <c r="Q47" s="149"/>
      <c r="R47" s="35" t="s">
        <v>244</v>
      </c>
      <c r="S47" s="138" t="s">
        <v>248</v>
      </c>
      <c r="T47" s="138"/>
      <c r="U47" s="138"/>
      <c r="V47" s="138"/>
      <c r="W47" s="138"/>
      <c r="X47" s="177"/>
      <c r="Y47" s="177"/>
      <c r="Z47" s="177"/>
      <c r="AA47" s="177"/>
      <c r="AB47" s="177"/>
      <c r="AC47" s="177"/>
      <c r="AD47" s="177"/>
      <c r="AE47" s="177"/>
      <c r="AF47" s="134"/>
      <c r="AG47" s="134"/>
      <c r="AH47" s="134"/>
    </row>
    <row r="48" spans="1:34" ht="11.25">
      <c r="A48" s="26" t="s">
        <v>42</v>
      </c>
      <c r="B48" s="170" t="s">
        <v>43</v>
      </c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48"/>
      <c r="P48" s="148"/>
      <c r="Q48" s="149"/>
      <c r="R48" s="35" t="s">
        <v>245</v>
      </c>
      <c r="S48" s="138" t="s">
        <v>248</v>
      </c>
      <c r="T48" s="138"/>
      <c r="U48" s="138"/>
      <c r="V48" s="138"/>
      <c r="W48" s="138"/>
      <c r="X48" s="177"/>
      <c r="Y48" s="177"/>
      <c r="Z48" s="177"/>
      <c r="AA48" s="177"/>
      <c r="AB48" s="177"/>
      <c r="AC48" s="177"/>
      <c r="AD48" s="177"/>
      <c r="AE48" s="177"/>
      <c r="AF48" s="134"/>
      <c r="AG48" s="134"/>
      <c r="AH48" s="134"/>
    </row>
    <row r="49" spans="1:34" ht="12.75">
      <c r="A49" s="33" t="s">
        <v>236</v>
      </c>
      <c r="B49" s="170" t="s">
        <v>331</v>
      </c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48"/>
      <c r="P49" s="148"/>
      <c r="Q49" s="149"/>
      <c r="R49" s="35" t="s">
        <v>246</v>
      </c>
      <c r="S49" s="138" t="s">
        <v>248</v>
      </c>
      <c r="T49" s="138"/>
      <c r="U49" s="138"/>
      <c r="V49" s="138"/>
      <c r="W49" s="138"/>
      <c r="X49" s="177"/>
      <c r="Y49" s="177"/>
      <c r="Z49" s="177"/>
      <c r="AA49" s="177"/>
      <c r="AB49" s="177"/>
      <c r="AC49" s="177"/>
      <c r="AD49" s="177"/>
      <c r="AE49" s="177"/>
      <c r="AF49" s="134"/>
      <c r="AG49" s="134"/>
      <c r="AH49" s="134"/>
    </row>
    <row r="50" spans="1:34" ht="11.25">
      <c r="A50" s="34" t="s">
        <v>44</v>
      </c>
      <c r="B50" s="170" t="s">
        <v>45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48"/>
      <c r="P50" s="148"/>
      <c r="Q50" s="149"/>
      <c r="R50" s="35" t="s">
        <v>247</v>
      </c>
      <c r="S50" s="138" t="s">
        <v>248</v>
      </c>
      <c r="T50" s="138"/>
      <c r="U50" s="138"/>
      <c r="V50" s="138"/>
      <c r="W50" s="138"/>
      <c r="X50" s="177"/>
      <c r="Y50" s="177"/>
      <c r="Z50" s="177"/>
      <c r="AA50" s="177"/>
      <c r="AB50" s="177"/>
      <c r="AC50" s="177"/>
      <c r="AD50" s="177"/>
      <c r="AE50" s="177"/>
      <c r="AF50" s="134"/>
      <c r="AG50" s="134"/>
      <c r="AH50" s="134"/>
    </row>
    <row r="51" spans="1:34" ht="11.25">
      <c r="A51" s="34" t="s">
        <v>46</v>
      </c>
      <c r="B51" s="170" t="s">
        <v>251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48"/>
      <c r="P51" s="148"/>
      <c r="Q51" s="149"/>
      <c r="R51" s="213" t="s">
        <v>83</v>
      </c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33">
        <f>SUM(O22:Q44,O46:Q51,AF22:AH50)</f>
        <v>0</v>
      </c>
      <c r="AG51" s="133"/>
      <c r="AH51" s="133"/>
    </row>
    <row r="52" spans="1:34" ht="11.25">
      <c r="A52" s="186" t="s">
        <v>320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35">
        <f>AF19-AF51</f>
        <v>0</v>
      </c>
      <c r="AG52" s="136"/>
      <c r="AH52" s="137"/>
    </row>
    <row r="53" spans="1:34" s="14" customFormat="1" ht="11.25">
      <c r="A53" s="12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5"/>
      <c r="P53" s="95"/>
      <c r="Q53" s="95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6"/>
      <c r="AG53" s="96"/>
      <c r="AH53" s="121"/>
    </row>
    <row r="54" spans="1:34" s="3" customFormat="1" ht="12.75">
      <c r="A54" s="139" t="s">
        <v>237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</row>
    <row r="55" spans="1:34" s="3" customFormat="1" ht="11.25">
      <c r="A55" s="26" t="s">
        <v>84</v>
      </c>
      <c r="B55" s="170" t="s">
        <v>85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32"/>
      <c r="AG55" s="132"/>
      <c r="AH55" s="132"/>
    </row>
    <row r="56" spans="1:34" s="3" customFormat="1" ht="11.25">
      <c r="A56" s="26" t="s">
        <v>86</v>
      </c>
      <c r="B56" s="170" t="s">
        <v>87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32"/>
      <c r="AG56" s="132"/>
      <c r="AH56" s="132"/>
    </row>
    <row r="57" spans="1:34" s="3" customFormat="1" ht="11.25">
      <c r="A57" s="26" t="s">
        <v>88</v>
      </c>
      <c r="B57" s="170" t="s">
        <v>89</v>
      </c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32"/>
      <c r="AG57" s="132"/>
      <c r="AH57" s="132"/>
    </row>
    <row r="58" spans="1:34" s="3" customFormat="1" ht="11.25">
      <c r="A58" s="26" t="s">
        <v>90</v>
      </c>
      <c r="B58" s="170" t="s">
        <v>91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32"/>
      <c r="AG58" s="132"/>
      <c r="AH58" s="132"/>
    </row>
    <row r="59" spans="1:34" s="3" customFormat="1" ht="11.25">
      <c r="A59" s="26" t="s">
        <v>92</v>
      </c>
      <c r="B59" s="170" t="s">
        <v>316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32"/>
      <c r="AG59" s="132"/>
      <c r="AH59" s="132"/>
    </row>
    <row r="60" spans="1:34" s="3" customFormat="1" ht="11.25">
      <c r="A60" s="26"/>
      <c r="B60" s="170" t="s">
        <v>93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32"/>
      <c r="AG60" s="132"/>
      <c r="AH60" s="132"/>
    </row>
    <row r="61" spans="1:34" s="3" customFormat="1" ht="11.25">
      <c r="A61" s="62" t="s">
        <v>94</v>
      </c>
      <c r="B61" s="179" t="s">
        <v>267</v>
      </c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32"/>
      <c r="AG61" s="132"/>
      <c r="AH61" s="132"/>
    </row>
    <row r="62" spans="1:34" s="3" customFormat="1" ht="11.25">
      <c r="A62" s="36" t="s">
        <v>95</v>
      </c>
      <c r="B62" s="196" t="s">
        <v>96</v>
      </c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33">
        <f>AF55+AF56+AF57+AF58+AF59+AF60-AF61</f>
        <v>0</v>
      </c>
      <c r="AG62" s="133"/>
      <c r="AH62" s="133"/>
    </row>
    <row r="63" spans="1:34" s="3" customFormat="1" ht="11.25" customHeight="1">
      <c r="A63" s="129" t="s">
        <v>292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1"/>
      <c r="AF63" s="133">
        <f>IF(AF52&lt;0,0,+'8829-Home Office'!K34)</f>
        <v>0</v>
      </c>
      <c r="AG63" s="133"/>
      <c r="AH63" s="133"/>
    </row>
    <row r="64" spans="1:34" s="3" customFormat="1" ht="11.25">
      <c r="A64" s="129" t="s">
        <v>287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1"/>
      <c r="AF64" s="133">
        <f>+AF19-AF51-AF62-AF63</f>
        <v>0</v>
      </c>
      <c r="AG64" s="133"/>
      <c r="AH64" s="133"/>
    </row>
    <row r="65" spans="1:34" s="3" customFormat="1" ht="11.25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8"/>
      <c r="AG65" s="128"/>
      <c r="AH65" s="128"/>
    </row>
    <row r="66" spans="1:34" s="14" customFormat="1" ht="15.75">
      <c r="A66" s="126" t="s">
        <v>328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212" t="s">
        <v>324</v>
      </c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</row>
    <row r="67" ht="11.25">
      <c r="AU67" s="66"/>
    </row>
    <row r="73" spans="1:34" ht="11.25">
      <c r="A73" s="2"/>
      <c r="B73" s="2"/>
      <c r="C73" s="2"/>
      <c r="D73" s="2"/>
      <c r="E73" s="2"/>
      <c r="F73" s="2"/>
      <c r="G73" s="2"/>
      <c r="H73" s="2"/>
      <c r="I73" s="2"/>
      <c r="J73" s="2"/>
      <c r="AH73" s="2"/>
    </row>
    <row r="74" spans="1:34" ht="11.25">
      <c r="A74" s="2"/>
      <c r="B74" s="2"/>
      <c r="C74" s="2"/>
      <c r="D74" s="2"/>
      <c r="E74" s="2"/>
      <c r="F74" s="2"/>
      <c r="G74" s="2"/>
      <c r="H74" s="2"/>
      <c r="I74" s="2"/>
      <c r="J74" s="2"/>
      <c r="AH74" s="2"/>
    </row>
    <row r="75" spans="1:34" ht="11.25">
      <c r="A75" s="2"/>
      <c r="B75" s="2"/>
      <c r="C75" s="2"/>
      <c r="D75" s="2"/>
      <c r="E75" s="2"/>
      <c r="F75" s="2"/>
      <c r="G75" s="2"/>
      <c r="H75" s="2"/>
      <c r="I75" s="2"/>
      <c r="J75" s="2"/>
      <c r="AH75" s="2"/>
    </row>
  </sheetData>
  <sheetProtection selectLockedCells="1"/>
  <mergeCells count="210">
    <mergeCell ref="AF42:AH42"/>
    <mergeCell ref="S37:AE37"/>
    <mergeCell ref="S28:AE28"/>
    <mergeCell ref="S32:AE32"/>
    <mergeCell ref="AF34:AH34"/>
    <mergeCell ref="AF41:AH41"/>
    <mergeCell ref="AE1:AH1"/>
    <mergeCell ref="A1:AD1"/>
    <mergeCell ref="S24:AE24"/>
    <mergeCell ref="S25:AE25"/>
    <mergeCell ref="S26:AE26"/>
    <mergeCell ref="S29:AE29"/>
    <mergeCell ref="AF25:AH25"/>
    <mergeCell ref="AF26:AH26"/>
    <mergeCell ref="S27:AE27"/>
    <mergeCell ref="AF27:AH27"/>
    <mergeCell ref="H2:Y2"/>
    <mergeCell ref="AF23:AH23"/>
    <mergeCell ref="S41:W41"/>
    <mergeCell ref="S39:AE39"/>
    <mergeCell ref="AF33:AH33"/>
    <mergeCell ref="AF24:AH24"/>
    <mergeCell ref="S30:AE30"/>
    <mergeCell ref="S33:AE33"/>
    <mergeCell ref="S34:AE34"/>
    <mergeCell ref="O28:Q28"/>
    <mergeCell ref="X66:AH66"/>
    <mergeCell ref="X40:AE40"/>
    <mergeCell ref="AF51:AH51"/>
    <mergeCell ref="R51:AE51"/>
    <mergeCell ref="AF40:AH40"/>
    <mergeCell ref="S47:W47"/>
    <mergeCell ref="S48:W48"/>
    <mergeCell ref="S40:W40"/>
    <mergeCell ref="AF49:AH49"/>
    <mergeCell ref="S42:W42"/>
    <mergeCell ref="B47:N47"/>
    <mergeCell ref="B48:N48"/>
    <mergeCell ref="AF35:AH35"/>
    <mergeCell ref="AF36:AH36"/>
    <mergeCell ref="AF37:AH37"/>
    <mergeCell ref="AF39:AH39"/>
    <mergeCell ref="S43:W43"/>
    <mergeCell ref="X44:AE44"/>
    <mergeCell ref="X43:AE43"/>
    <mergeCell ref="S38:AE38"/>
    <mergeCell ref="AF47:AH47"/>
    <mergeCell ref="X47:AE47"/>
    <mergeCell ref="AF45:AH45"/>
    <mergeCell ref="AF46:AH46"/>
    <mergeCell ref="B51:N51"/>
    <mergeCell ref="B50:N50"/>
    <mergeCell ref="O50:Q50"/>
    <mergeCell ref="O51:Q51"/>
    <mergeCell ref="X49:AE49"/>
    <mergeCell ref="O49:Q49"/>
    <mergeCell ref="X50:AE50"/>
    <mergeCell ref="O47:Q47"/>
    <mergeCell ref="O48:Q48"/>
    <mergeCell ref="B49:N49"/>
    <mergeCell ref="O35:Q35"/>
    <mergeCell ref="O36:Q36"/>
    <mergeCell ref="O44:Q44"/>
    <mergeCell ref="O46:Q46"/>
    <mergeCell ref="S44:W44"/>
    <mergeCell ref="X48:AE48"/>
    <mergeCell ref="O39:Q39"/>
    <mergeCell ref="B37:N37"/>
    <mergeCell ref="S36:AE36"/>
    <mergeCell ref="S35:AE35"/>
    <mergeCell ref="X46:AE46"/>
    <mergeCell ref="S45:W45"/>
    <mergeCell ref="X45:AE45"/>
    <mergeCell ref="O42:Q42"/>
    <mergeCell ref="B38:N38"/>
    <mergeCell ref="S46:W46"/>
    <mergeCell ref="O41:Q41"/>
    <mergeCell ref="B46:N46"/>
    <mergeCell ref="B40:N40"/>
    <mergeCell ref="B41:N41"/>
    <mergeCell ref="B44:N44"/>
    <mergeCell ref="B43:N43"/>
    <mergeCell ref="L42:N42"/>
    <mergeCell ref="B25:N25"/>
    <mergeCell ref="B30:N30"/>
    <mergeCell ref="B31:N31"/>
    <mergeCell ref="O30:Q30"/>
    <mergeCell ref="O31:Q31"/>
    <mergeCell ref="O29:Q29"/>
    <mergeCell ref="B27:N27"/>
    <mergeCell ref="O26:Q26"/>
    <mergeCell ref="B29:N29"/>
    <mergeCell ref="B61:AE61"/>
    <mergeCell ref="B39:N39"/>
    <mergeCell ref="AF62:AH62"/>
    <mergeCell ref="AF58:AH58"/>
    <mergeCell ref="AF59:AH59"/>
    <mergeCell ref="AF57:AH57"/>
    <mergeCell ref="AF60:AH60"/>
    <mergeCell ref="B45:Q45"/>
    <mergeCell ref="O43:Q43"/>
    <mergeCell ref="O40:Q40"/>
    <mergeCell ref="O37:Q37"/>
    <mergeCell ref="O38:Q38"/>
    <mergeCell ref="O33:Q33"/>
    <mergeCell ref="O34:Q34"/>
    <mergeCell ref="B28:N28"/>
    <mergeCell ref="B32:N32"/>
    <mergeCell ref="B33:N33"/>
    <mergeCell ref="O32:Q32"/>
    <mergeCell ref="B34:N34"/>
    <mergeCell ref="B62:AE62"/>
    <mergeCell ref="B57:AE57"/>
    <mergeCell ref="B58:AE58"/>
    <mergeCell ref="B59:AE59"/>
    <mergeCell ref="B60:AE60"/>
    <mergeCell ref="AB7:AE7"/>
    <mergeCell ref="B35:N35"/>
    <mergeCell ref="B24:N24"/>
    <mergeCell ref="O25:Q25"/>
    <mergeCell ref="S31:AE31"/>
    <mergeCell ref="H6:K6"/>
    <mergeCell ref="B7:N7"/>
    <mergeCell ref="B9:R9"/>
    <mergeCell ref="L6:V6"/>
    <mergeCell ref="T9:U9"/>
    <mergeCell ref="B8:R8"/>
    <mergeCell ref="B55:AE55"/>
    <mergeCell ref="B56:AE56"/>
    <mergeCell ref="AF55:AH55"/>
    <mergeCell ref="AF56:AH56"/>
    <mergeCell ref="B26:N26"/>
    <mergeCell ref="AF28:AH28"/>
    <mergeCell ref="B36:N36"/>
    <mergeCell ref="O27:Q27"/>
    <mergeCell ref="AF32:AH32"/>
    <mergeCell ref="A52:AE52"/>
    <mergeCell ref="B5:F5"/>
    <mergeCell ref="AB6:AC6"/>
    <mergeCell ref="AF7:AH7"/>
    <mergeCell ref="T5:AC5"/>
    <mergeCell ref="B15:AE15"/>
    <mergeCell ref="B13:AE13"/>
    <mergeCell ref="B6:F6"/>
    <mergeCell ref="T8:U8"/>
    <mergeCell ref="B12:AE12"/>
    <mergeCell ref="X6:AA6"/>
    <mergeCell ref="AF43:AH43"/>
    <mergeCell ref="AF44:AH44"/>
    <mergeCell ref="AF14:AH14"/>
    <mergeCell ref="AD5:AH5"/>
    <mergeCell ref="AF16:AH16"/>
    <mergeCell ref="AF19:AH19"/>
    <mergeCell ref="AF6:AH6"/>
    <mergeCell ref="X41:AE41"/>
    <mergeCell ref="AF38:AH38"/>
    <mergeCell ref="X42:AE42"/>
    <mergeCell ref="B14:AE14"/>
    <mergeCell ref="AF12:AH12"/>
    <mergeCell ref="A21:AH21"/>
    <mergeCell ref="B16:AE16"/>
    <mergeCell ref="B17:AE17"/>
    <mergeCell ref="B18:AE18"/>
    <mergeCell ref="B23:N23"/>
    <mergeCell ref="S23:AE23"/>
    <mergeCell ref="AF13:AH13"/>
    <mergeCell ref="AD4:AH4"/>
    <mergeCell ref="AA3:AB3"/>
    <mergeCell ref="J4:R4"/>
    <mergeCell ref="B4:I4"/>
    <mergeCell ref="G5:R5"/>
    <mergeCell ref="B22:N22"/>
    <mergeCell ref="T7:X7"/>
    <mergeCell ref="A2:G2"/>
    <mergeCell ref="B3:D3"/>
    <mergeCell ref="H3:I3"/>
    <mergeCell ref="J3:W3"/>
    <mergeCell ref="P7:Q7"/>
    <mergeCell ref="Z2:AH2"/>
    <mergeCell ref="AD3:AF3"/>
    <mergeCell ref="Y7:AA7"/>
    <mergeCell ref="T4:AC4"/>
    <mergeCell ref="F3:G3"/>
    <mergeCell ref="O22:Q22"/>
    <mergeCell ref="AF15:AH15"/>
    <mergeCell ref="AF17:AH17"/>
    <mergeCell ref="AF18:AH18"/>
    <mergeCell ref="S22:AE22"/>
    <mergeCell ref="A19:AE19"/>
    <mergeCell ref="AF22:AH22"/>
    <mergeCell ref="W9:X9"/>
    <mergeCell ref="Z8:AH8"/>
    <mergeCell ref="A11:AH11"/>
    <mergeCell ref="W8:X8"/>
    <mergeCell ref="A64:AE64"/>
    <mergeCell ref="AF64:AH64"/>
    <mergeCell ref="O23:Q23"/>
    <mergeCell ref="O24:Q24"/>
    <mergeCell ref="AF31:AH31"/>
    <mergeCell ref="AF29:AH29"/>
    <mergeCell ref="A63:AE63"/>
    <mergeCell ref="AF61:AH61"/>
    <mergeCell ref="AF63:AH63"/>
    <mergeCell ref="AF30:AH30"/>
    <mergeCell ref="AF52:AH52"/>
    <mergeCell ref="S50:W50"/>
    <mergeCell ref="S49:W49"/>
    <mergeCell ref="AF50:AH50"/>
    <mergeCell ref="AF48:AH48"/>
    <mergeCell ref="A54:AH54"/>
  </mergeCells>
  <dataValidations count="3">
    <dataValidation allowBlank="1" showInputMessage="1" showErrorMessage="1" prompt="Please go to the &quot;Auto&quot; tab below and enter revelant information on line#44H. " sqref="AF31:AH31"/>
    <dataValidation allowBlank="1" showInputMessage="1" showErrorMessage="1" prompt="Please go to &quot;Bus Equip and Furn&quot; tab below and enter the revelant information. It will automatically compute the decutible amount. You should also look at line#27-01 and #27-24 on this page for alternative data entry." sqref="O27:Q27"/>
    <dataValidation allowBlank="1" showInputMessage="1" showErrorMessage="1" prompt="Please go to the &quot;Auto&quot; tab below and enter revelant information. The auto deduction will be calculated automatically and transfer into this cell." sqref="O23:Q23"/>
  </dataValidations>
  <printOptions horizontalCentered="1" verticalCentered="1"/>
  <pageMargins left="0.2" right="0.2" top="0.5" bottom="0.5" header="0.3" footer="0.3"/>
  <pageSetup fitToHeight="1" fitToWidth="1" horizontalDpi="600" verticalDpi="600" orientation="portrait" scale="88" r:id="rId1"/>
  <ignoredErrors>
    <ignoredError sqref="A46:A51 A55:A62 R22:R41 A22:A41 R43:R44 A43:A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zoomScale="130" zoomScaleNormal="130" zoomScalePageLayoutView="0" workbookViewId="0" topLeftCell="A43">
      <selection activeCell="Q52" sqref="Q52"/>
    </sheetView>
  </sheetViews>
  <sheetFormatPr defaultColWidth="9.140625" defaultRowHeight="15"/>
  <cols>
    <col min="1" max="1" width="5.00390625" style="1" customWidth="1"/>
    <col min="2" max="2" width="28.421875" style="2" customWidth="1"/>
    <col min="3" max="6" width="3.28125" style="2" customWidth="1"/>
    <col min="7" max="7" width="10.57421875" style="2" customWidth="1"/>
    <col min="8" max="9" width="4.28125" style="2" customWidth="1"/>
    <col min="10" max="12" width="7.7109375" style="2" customWidth="1"/>
    <col min="13" max="13" width="4.7109375" style="2" customWidth="1"/>
    <col min="14" max="14" width="7.7109375" style="2" customWidth="1"/>
    <col min="15" max="16384" width="9.140625" style="2" customWidth="1"/>
  </cols>
  <sheetData>
    <row r="1" spans="1:14" ht="51">
      <c r="A1" s="260" t="s">
        <v>250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17">
        <v>3</v>
      </c>
    </row>
    <row r="2" spans="1:14" ht="11.25">
      <c r="A2" s="220" t="s">
        <v>282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2"/>
      <c r="M2" s="72"/>
      <c r="N2" s="73"/>
    </row>
    <row r="3" spans="1:12" ht="11.25">
      <c r="A3" s="170" t="s">
        <v>161</v>
      </c>
      <c r="B3" s="170"/>
      <c r="C3" s="196" t="str">
        <f>IF(UPPER('Business Inc and Exp'!$A$3)="X","Taxpayer",IF(UPPER('Business Inc and Exp'!E3)="X","Spouse","NOT SELECTED"))</f>
        <v>NOT SELECTED</v>
      </c>
      <c r="D3" s="196"/>
      <c r="E3" s="196"/>
      <c r="F3" s="196"/>
      <c r="G3" s="196"/>
      <c r="H3" s="196"/>
      <c r="I3" s="196"/>
      <c r="J3" s="196"/>
      <c r="K3" s="196"/>
      <c r="L3" s="196"/>
    </row>
    <row r="4" spans="1:12" ht="11.25">
      <c r="A4" s="170" t="s">
        <v>132</v>
      </c>
      <c r="B4" s="170"/>
      <c r="C4" s="196" t="str">
        <f>IF(ISBLANK('Business Inc and Exp'!J3),"NOT ENTERED",'Business Inc and Exp'!J3)</f>
        <v>NOT ENTERED</v>
      </c>
      <c r="D4" s="196"/>
      <c r="E4" s="196"/>
      <c r="F4" s="196"/>
      <c r="G4" s="196"/>
      <c r="H4" s="196"/>
      <c r="I4" s="196"/>
      <c r="J4" s="196"/>
      <c r="K4" s="196"/>
      <c r="L4" s="196"/>
    </row>
    <row r="5" spans="1:12" ht="13.5" thickBot="1">
      <c r="A5" s="246" t="s">
        <v>98</v>
      </c>
      <c r="B5" s="246"/>
      <c r="C5" s="247"/>
      <c r="D5" s="246"/>
      <c r="E5" s="247"/>
      <c r="F5" s="246"/>
      <c r="G5" s="246"/>
      <c r="H5" s="246"/>
      <c r="I5" s="246"/>
      <c r="J5" s="246"/>
      <c r="K5" s="246"/>
      <c r="L5" s="246"/>
    </row>
    <row r="6" spans="1:12" ht="12" thickBot="1">
      <c r="A6" s="37" t="s">
        <v>238</v>
      </c>
      <c r="B6" s="38"/>
      <c r="C6" s="107"/>
      <c r="D6" s="39" t="s">
        <v>178</v>
      </c>
      <c r="E6" s="107"/>
      <c r="F6" s="40" t="s">
        <v>179</v>
      </c>
      <c r="G6" s="250" t="s">
        <v>198</v>
      </c>
      <c r="H6" s="251"/>
      <c r="I6" s="251"/>
      <c r="J6" s="251"/>
      <c r="K6" s="251"/>
      <c r="L6" s="252"/>
    </row>
    <row r="7" spans="1:12" ht="11.25">
      <c r="A7" s="26" t="s">
        <v>99</v>
      </c>
      <c r="B7" s="248" t="s">
        <v>100</v>
      </c>
      <c r="C7" s="249"/>
      <c r="D7" s="248"/>
      <c r="E7" s="249"/>
      <c r="F7" s="248"/>
      <c r="G7" s="248"/>
      <c r="H7" s="248"/>
      <c r="I7" s="248"/>
      <c r="J7" s="248"/>
      <c r="K7" s="248"/>
      <c r="L7" s="109"/>
    </row>
    <row r="8" spans="1:12" ht="11.25">
      <c r="A8" s="26" t="s">
        <v>101</v>
      </c>
      <c r="B8" s="248" t="s">
        <v>102</v>
      </c>
      <c r="C8" s="248"/>
      <c r="D8" s="248"/>
      <c r="E8" s="248"/>
      <c r="F8" s="248"/>
      <c r="G8" s="248"/>
      <c r="H8" s="248"/>
      <c r="I8" s="248"/>
      <c r="J8" s="248"/>
      <c r="K8" s="248"/>
      <c r="L8" s="109"/>
    </row>
    <row r="9" spans="1:12" ht="11.25">
      <c r="A9" s="36" t="s">
        <v>103</v>
      </c>
      <c r="B9" s="245" t="s">
        <v>115</v>
      </c>
      <c r="C9" s="245"/>
      <c r="D9" s="245"/>
      <c r="E9" s="245"/>
      <c r="F9" s="245"/>
      <c r="G9" s="245"/>
      <c r="H9" s="245"/>
      <c r="I9" s="245"/>
      <c r="J9" s="245"/>
      <c r="K9" s="245"/>
      <c r="L9" s="63">
        <f>IF(L8&lt;&gt;0,ROUND(L7/L8,4),0)</f>
        <v>0</v>
      </c>
    </row>
    <row r="10" spans="1:12" ht="11.25">
      <c r="A10" s="99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22.5">
      <c r="A11" s="257" t="s">
        <v>104</v>
      </c>
      <c r="B11" s="258"/>
      <c r="C11" s="258"/>
      <c r="D11" s="258"/>
      <c r="E11" s="258"/>
      <c r="F11" s="258"/>
      <c r="G11" s="259"/>
      <c r="H11" s="243" t="s">
        <v>112</v>
      </c>
      <c r="I11" s="244"/>
      <c r="J11" s="56" t="s">
        <v>113</v>
      </c>
      <c r="K11" s="56" t="s">
        <v>114</v>
      </c>
      <c r="L11" s="57" t="s">
        <v>263</v>
      </c>
    </row>
    <row r="12" spans="1:12" ht="11.25">
      <c r="A12" s="26" t="s">
        <v>22</v>
      </c>
      <c r="B12" s="150" t="s">
        <v>106</v>
      </c>
      <c r="C12" s="141"/>
      <c r="D12" s="141"/>
      <c r="E12" s="141"/>
      <c r="F12" s="141"/>
      <c r="G12" s="142"/>
      <c r="H12" s="235"/>
      <c r="I12" s="236"/>
      <c r="J12" s="64">
        <f aca="true" t="shared" si="0" ref="J12:J23">$L$9</f>
        <v>0</v>
      </c>
      <c r="K12" s="102">
        <f aca="true" t="shared" si="1" ref="K12:K23">H12*J12</f>
        <v>0</v>
      </c>
      <c r="L12" s="101"/>
    </row>
    <row r="13" spans="1:12" ht="11.25">
      <c r="A13" s="26" t="s">
        <v>28</v>
      </c>
      <c r="B13" s="150" t="s">
        <v>107</v>
      </c>
      <c r="C13" s="141"/>
      <c r="D13" s="141"/>
      <c r="E13" s="141"/>
      <c r="F13" s="141"/>
      <c r="G13" s="142"/>
      <c r="H13" s="235"/>
      <c r="I13" s="236"/>
      <c r="J13" s="64">
        <f t="shared" si="0"/>
        <v>0</v>
      </c>
      <c r="K13" s="102">
        <f t="shared" si="1"/>
        <v>0</v>
      </c>
      <c r="L13" s="101"/>
    </row>
    <row r="14" spans="1:12" ht="11.25">
      <c r="A14" s="26" t="s">
        <v>28</v>
      </c>
      <c r="B14" s="150" t="s">
        <v>108</v>
      </c>
      <c r="C14" s="141"/>
      <c r="D14" s="141"/>
      <c r="E14" s="141"/>
      <c r="F14" s="141"/>
      <c r="G14" s="142"/>
      <c r="H14" s="235"/>
      <c r="I14" s="236"/>
      <c r="J14" s="64">
        <f t="shared" si="0"/>
        <v>0</v>
      </c>
      <c r="K14" s="102">
        <f t="shared" si="1"/>
        <v>0</v>
      </c>
      <c r="L14" s="101"/>
    </row>
    <row r="15" spans="1:12" ht="12.75">
      <c r="A15" s="26" t="s">
        <v>303</v>
      </c>
      <c r="B15" s="150" t="s">
        <v>332</v>
      </c>
      <c r="C15" s="141"/>
      <c r="D15" s="141"/>
      <c r="E15" s="141"/>
      <c r="F15" s="141"/>
      <c r="G15" s="142"/>
      <c r="H15" s="235"/>
      <c r="I15" s="236"/>
      <c r="J15" s="64">
        <f t="shared" si="0"/>
        <v>0</v>
      </c>
      <c r="K15" s="102">
        <f t="shared" si="1"/>
        <v>0</v>
      </c>
      <c r="L15" s="101"/>
    </row>
    <row r="16" spans="1:12" ht="11.25">
      <c r="A16" s="26" t="s">
        <v>304</v>
      </c>
      <c r="B16" s="150" t="s">
        <v>109</v>
      </c>
      <c r="C16" s="141"/>
      <c r="D16" s="141"/>
      <c r="E16" s="141"/>
      <c r="F16" s="141"/>
      <c r="G16" s="142"/>
      <c r="H16" s="235"/>
      <c r="I16" s="236"/>
      <c r="J16" s="64">
        <f t="shared" si="0"/>
        <v>0</v>
      </c>
      <c r="K16" s="102">
        <f t="shared" si="1"/>
        <v>0</v>
      </c>
      <c r="L16" s="101"/>
    </row>
    <row r="17" spans="1:12" ht="11.25">
      <c r="A17" s="26" t="s">
        <v>4</v>
      </c>
      <c r="B17" s="150" t="s">
        <v>273</v>
      </c>
      <c r="C17" s="141"/>
      <c r="D17" s="141"/>
      <c r="E17" s="141"/>
      <c r="F17" s="141"/>
      <c r="G17" s="142"/>
      <c r="H17" s="235"/>
      <c r="I17" s="236"/>
      <c r="J17" s="64">
        <f t="shared" si="0"/>
        <v>0</v>
      </c>
      <c r="K17" s="102">
        <f t="shared" si="1"/>
        <v>0</v>
      </c>
      <c r="L17" s="102">
        <f>H17-K17</f>
        <v>0</v>
      </c>
    </row>
    <row r="18" spans="1:12" ht="11.25">
      <c r="A18" s="26" t="s">
        <v>111</v>
      </c>
      <c r="B18" s="150" t="s">
        <v>274</v>
      </c>
      <c r="C18" s="141"/>
      <c r="D18" s="141"/>
      <c r="E18" s="141"/>
      <c r="F18" s="141"/>
      <c r="G18" s="142"/>
      <c r="H18" s="237"/>
      <c r="I18" s="238"/>
      <c r="J18" s="64">
        <f t="shared" si="0"/>
        <v>0</v>
      </c>
      <c r="K18" s="102">
        <f t="shared" si="1"/>
        <v>0</v>
      </c>
      <c r="L18" s="102">
        <f>H18-K18</f>
        <v>0</v>
      </c>
    </row>
    <row r="19" spans="1:12" ht="11.25">
      <c r="A19" s="26" t="s">
        <v>6</v>
      </c>
      <c r="B19" s="150" t="s">
        <v>275</v>
      </c>
      <c r="C19" s="141"/>
      <c r="D19" s="141"/>
      <c r="E19" s="141"/>
      <c r="F19" s="141"/>
      <c r="G19" s="142"/>
      <c r="H19" s="233"/>
      <c r="I19" s="234"/>
      <c r="J19" s="64">
        <f t="shared" si="0"/>
        <v>0</v>
      </c>
      <c r="K19" s="102">
        <f t="shared" si="1"/>
        <v>0</v>
      </c>
      <c r="L19" s="102">
        <f>H19-K19</f>
        <v>0</v>
      </c>
    </row>
    <row r="20" spans="1:12" ht="11.25">
      <c r="A20" s="26" t="s">
        <v>6</v>
      </c>
      <c r="B20" s="150" t="s">
        <v>276</v>
      </c>
      <c r="C20" s="141"/>
      <c r="D20" s="141"/>
      <c r="E20" s="141"/>
      <c r="F20" s="141"/>
      <c r="G20" s="142"/>
      <c r="H20" s="237"/>
      <c r="I20" s="238"/>
      <c r="J20" s="64">
        <f t="shared" si="0"/>
        <v>0</v>
      </c>
      <c r="K20" s="102">
        <f t="shared" si="1"/>
        <v>0</v>
      </c>
      <c r="L20" s="102">
        <f>H20-K20</f>
        <v>0</v>
      </c>
    </row>
    <row r="21" spans="1:12" ht="11.25">
      <c r="A21" s="26" t="s">
        <v>20</v>
      </c>
      <c r="B21" s="150" t="s">
        <v>277</v>
      </c>
      <c r="C21" s="141"/>
      <c r="D21" s="141"/>
      <c r="E21" s="141"/>
      <c r="F21" s="141"/>
      <c r="G21" s="142"/>
      <c r="H21" s="233"/>
      <c r="I21" s="234"/>
      <c r="J21" s="64">
        <f t="shared" si="0"/>
        <v>0</v>
      </c>
      <c r="K21" s="102">
        <f t="shared" si="1"/>
        <v>0</v>
      </c>
      <c r="L21" s="102"/>
    </row>
    <row r="22" spans="1:12" ht="11.25">
      <c r="A22" s="26" t="s">
        <v>105</v>
      </c>
      <c r="B22" s="150" t="s">
        <v>142</v>
      </c>
      <c r="C22" s="141"/>
      <c r="D22" s="141"/>
      <c r="E22" s="141"/>
      <c r="F22" s="141"/>
      <c r="G22" s="142"/>
      <c r="H22" s="235"/>
      <c r="I22" s="236"/>
      <c r="J22" s="64">
        <f t="shared" si="0"/>
        <v>0</v>
      </c>
      <c r="K22" s="102">
        <f t="shared" si="1"/>
        <v>0</v>
      </c>
      <c r="L22" s="102"/>
    </row>
    <row r="23" spans="1:12" ht="11.25">
      <c r="A23" s="26" t="s">
        <v>24</v>
      </c>
      <c r="B23" s="150" t="s">
        <v>278</v>
      </c>
      <c r="C23" s="141"/>
      <c r="D23" s="141"/>
      <c r="E23" s="141"/>
      <c r="F23" s="141"/>
      <c r="G23" s="142"/>
      <c r="H23" s="223">
        <f>H48</f>
        <v>0</v>
      </c>
      <c r="I23" s="224"/>
      <c r="J23" s="64">
        <f t="shared" si="0"/>
        <v>0</v>
      </c>
      <c r="K23" s="102">
        <f t="shared" si="1"/>
        <v>0</v>
      </c>
      <c r="L23" s="101"/>
    </row>
    <row r="24" spans="1:12" ht="11.25">
      <c r="A24" s="26" t="s">
        <v>305</v>
      </c>
      <c r="B24" s="150" t="s">
        <v>109</v>
      </c>
      <c r="C24" s="141"/>
      <c r="D24" s="141"/>
      <c r="E24" s="141"/>
      <c r="F24" s="141"/>
      <c r="G24" s="142"/>
      <c r="H24" s="149"/>
      <c r="I24" s="210"/>
      <c r="J24" s="64">
        <f aca="true" t="shared" si="2" ref="J24:J29">$L$9</f>
        <v>0</v>
      </c>
      <c r="K24" s="102">
        <f aca="true" t="shared" si="3" ref="K24:K29">H24*J24</f>
        <v>0</v>
      </c>
      <c r="L24" s="101"/>
    </row>
    <row r="25" spans="1:12" ht="11.25">
      <c r="A25" s="26" t="s">
        <v>306</v>
      </c>
      <c r="B25" s="16" t="s">
        <v>240</v>
      </c>
      <c r="C25" s="239"/>
      <c r="D25" s="239"/>
      <c r="E25" s="239"/>
      <c r="F25" s="239"/>
      <c r="G25" s="239"/>
      <c r="H25" s="149"/>
      <c r="I25" s="210"/>
      <c r="J25" s="64">
        <f t="shared" si="2"/>
        <v>0</v>
      </c>
      <c r="K25" s="102">
        <f t="shared" si="3"/>
        <v>0</v>
      </c>
      <c r="L25" s="101"/>
    </row>
    <row r="26" spans="1:12" ht="11.25">
      <c r="A26" s="26" t="s">
        <v>307</v>
      </c>
      <c r="B26" s="16" t="s">
        <v>240</v>
      </c>
      <c r="C26" s="239"/>
      <c r="D26" s="239"/>
      <c r="E26" s="239"/>
      <c r="F26" s="239"/>
      <c r="G26" s="239"/>
      <c r="H26" s="235"/>
      <c r="I26" s="236"/>
      <c r="J26" s="64">
        <f t="shared" si="2"/>
        <v>0</v>
      </c>
      <c r="K26" s="102">
        <f t="shared" si="3"/>
        <v>0</v>
      </c>
      <c r="L26" s="101"/>
    </row>
    <row r="27" spans="1:12" ht="11.25">
      <c r="A27" s="41" t="s">
        <v>308</v>
      </c>
      <c r="B27" s="16" t="s">
        <v>240</v>
      </c>
      <c r="C27" s="239"/>
      <c r="D27" s="239"/>
      <c r="E27" s="239"/>
      <c r="F27" s="239"/>
      <c r="G27" s="239"/>
      <c r="H27" s="235"/>
      <c r="I27" s="236"/>
      <c r="J27" s="64">
        <f t="shared" si="2"/>
        <v>0</v>
      </c>
      <c r="K27" s="102">
        <f t="shared" si="3"/>
        <v>0</v>
      </c>
      <c r="L27" s="101"/>
    </row>
    <row r="28" spans="1:12" ht="11.25">
      <c r="A28" s="41" t="s">
        <v>309</v>
      </c>
      <c r="B28" s="16" t="s">
        <v>240</v>
      </c>
      <c r="C28" s="239"/>
      <c r="D28" s="239"/>
      <c r="E28" s="239"/>
      <c r="F28" s="239"/>
      <c r="G28" s="239"/>
      <c r="H28" s="235"/>
      <c r="I28" s="236"/>
      <c r="J28" s="64">
        <f t="shared" si="2"/>
        <v>0</v>
      </c>
      <c r="K28" s="102">
        <f t="shared" si="3"/>
        <v>0</v>
      </c>
      <c r="L28" s="101"/>
    </row>
    <row r="29" spans="1:12" ht="11.25">
      <c r="A29" s="41" t="s">
        <v>310</v>
      </c>
      <c r="B29" s="16" t="s">
        <v>240</v>
      </c>
      <c r="C29" s="239"/>
      <c r="D29" s="239"/>
      <c r="E29" s="239"/>
      <c r="F29" s="239"/>
      <c r="G29" s="239"/>
      <c r="H29" s="235"/>
      <c r="I29" s="236"/>
      <c r="J29" s="64">
        <f t="shared" si="2"/>
        <v>0</v>
      </c>
      <c r="K29" s="102">
        <f t="shared" si="3"/>
        <v>0</v>
      </c>
      <c r="L29" s="101"/>
    </row>
    <row r="30" spans="1:12" ht="11.25">
      <c r="A30" s="230" t="s">
        <v>283</v>
      </c>
      <c r="B30" s="231"/>
      <c r="C30" s="231"/>
      <c r="D30" s="231"/>
      <c r="E30" s="231"/>
      <c r="F30" s="231"/>
      <c r="G30" s="231"/>
      <c r="H30" s="231"/>
      <c r="I30" s="231"/>
      <c r="J30" s="232"/>
      <c r="K30" s="101">
        <f>SUM(K12:K29)</f>
        <v>0</v>
      </c>
      <c r="L30" s="102"/>
    </row>
    <row r="31" spans="1:12" ht="11.25">
      <c r="A31" s="75">
        <v>25</v>
      </c>
      <c r="B31" s="74" t="s">
        <v>288</v>
      </c>
      <c r="C31" s="98"/>
      <c r="D31" s="98"/>
      <c r="E31" s="98"/>
      <c r="F31" s="98"/>
      <c r="G31" s="98"/>
      <c r="H31" s="98"/>
      <c r="I31" s="98"/>
      <c r="J31" s="98"/>
      <c r="K31" s="103"/>
      <c r="L31" s="104"/>
    </row>
    <row r="32" spans="1:12" ht="11.25">
      <c r="A32" s="75">
        <v>30</v>
      </c>
      <c r="B32" s="74" t="s">
        <v>119</v>
      </c>
      <c r="C32" s="98"/>
      <c r="D32" s="98"/>
      <c r="E32" s="98"/>
      <c r="F32" s="98"/>
      <c r="G32" s="98"/>
      <c r="H32" s="98"/>
      <c r="I32" s="98"/>
      <c r="J32" s="98"/>
      <c r="K32" s="101">
        <f>N42</f>
        <v>0</v>
      </c>
      <c r="L32" s="104"/>
    </row>
    <row r="33" spans="1:12" ht="11.25">
      <c r="A33" s="75">
        <v>31</v>
      </c>
      <c r="B33" s="74" t="s">
        <v>302</v>
      </c>
      <c r="C33" s="98"/>
      <c r="D33" s="98"/>
      <c r="E33" s="98"/>
      <c r="F33" s="98"/>
      <c r="G33" s="98"/>
      <c r="H33" s="98"/>
      <c r="I33" s="98"/>
      <c r="J33" s="98"/>
      <c r="K33" s="105"/>
      <c r="L33" s="104"/>
    </row>
    <row r="34" spans="1:12" ht="11.25">
      <c r="A34" s="75">
        <v>36</v>
      </c>
      <c r="B34" s="74" t="s">
        <v>301</v>
      </c>
      <c r="C34" s="98"/>
      <c r="D34" s="98"/>
      <c r="E34" s="98"/>
      <c r="F34" s="98"/>
      <c r="G34" s="98"/>
      <c r="H34" s="98"/>
      <c r="I34" s="98"/>
      <c r="J34" s="98"/>
      <c r="K34" s="101">
        <f>SUM(K30:K33)</f>
        <v>0</v>
      </c>
      <c r="L34" s="104"/>
    </row>
    <row r="35" spans="1:12" ht="11.25">
      <c r="A35" s="99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4" ht="34.5" thickBot="1">
      <c r="A36" s="240" t="s">
        <v>116</v>
      </c>
      <c r="B36" s="241"/>
      <c r="C36" s="241"/>
      <c r="D36" s="241"/>
      <c r="E36" s="241"/>
      <c r="F36" s="242"/>
      <c r="G36" s="57" t="s">
        <v>313</v>
      </c>
      <c r="H36" s="261" t="s">
        <v>117</v>
      </c>
      <c r="I36" s="262"/>
      <c r="J36" s="114" t="s">
        <v>264</v>
      </c>
      <c r="K36" s="115" t="s">
        <v>113</v>
      </c>
      <c r="L36" s="115" t="s">
        <v>118</v>
      </c>
      <c r="M36" s="115" t="s">
        <v>231</v>
      </c>
      <c r="N36" s="115" t="s">
        <v>199</v>
      </c>
    </row>
    <row r="37" spans="1:14" ht="12" customHeight="1" thickBot="1">
      <c r="A37" s="26"/>
      <c r="B37" s="9" t="s">
        <v>196</v>
      </c>
      <c r="C37" s="61"/>
      <c r="D37" s="42" t="s">
        <v>178</v>
      </c>
      <c r="E37" s="61"/>
      <c r="F37" s="43" t="s">
        <v>179</v>
      </c>
      <c r="G37" s="81"/>
      <c r="H37" s="82"/>
      <c r="I37" s="82"/>
      <c r="J37" s="82"/>
      <c r="K37" s="82"/>
      <c r="L37" s="82"/>
      <c r="M37" s="82"/>
      <c r="N37" s="83"/>
    </row>
    <row r="38" spans="1:14" ht="11.25">
      <c r="A38" s="26" t="s">
        <v>95</v>
      </c>
      <c r="B38" s="165" t="s">
        <v>120</v>
      </c>
      <c r="C38" s="169"/>
      <c r="D38" s="169"/>
      <c r="E38" s="169"/>
      <c r="F38" s="163"/>
      <c r="G38" s="60" t="s">
        <v>197</v>
      </c>
      <c r="H38" s="233"/>
      <c r="I38" s="234"/>
      <c r="J38" s="112"/>
      <c r="K38" s="63">
        <f>$L$9</f>
        <v>0</v>
      </c>
      <c r="L38" s="101">
        <f>(H38-J38)*K38</f>
        <v>0</v>
      </c>
      <c r="M38" s="101"/>
      <c r="N38" s="109">
        <f>IF(ISERROR(L38/M38),0,(L38/M38))</f>
        <v>0</v>
      </c>
    </row>
    <row r="39" spans="1:14" ht="11.25">
      <c r="A39" s="26"/>
      <c r="B39" s="24" t="s">
        <v>241</v>
      </c>
      <c r="C39" s="141"/>
      <c r="D39" s="141"/>
      <c r="E39" s="141"/>
      <c r="F39" s="142"/>
      <c r="G39" s="60" t="s">
        <v>197</v>
      </c>
      <c r="H39" s="233"/>
      <c r="I39" s="234"/>
      <c r="J39" s="113"/>
      <c r="K39" s="63">
        <f>$L$9</f>
        <v>0</v>
      </c>
      <c r="L39" s="101">
        <f>(H39-J39)*K39</f>
        <v>0</v>
      </c>
      <c r="M39" s="101"/>
      <c r="N39" s="109">
        <f>IF(ISERROR(L39/M39),0,(L39/M39))</f>
        <v>0</v>
      </c>
    </row>
    <row r="40" spans="1:14" ht="11.25">
      <c r="A40" s="26"/>
      <c r="B40" s="24" t="s">
        <v>241</v>
      </c>
      <c r="C40" s="141"/>
      <c r="D40" s="141"/>
      <c r="E40" s="141"/>
      <c r="F40" s="142"/>
      <c r="G40" s="60" t="s">
        <v>197</v>
      </c>
      <c r="H40" s="233"/>
      <c r="I40" s="234"/>
      <c r="J40" s="113"/>
      <c r="K40" s="63">
        <f>$L$9</f>
        <v>0</v>
      </c>
      <c r="L40" s="101">
        <f>(H40-J40)*K40</f>
        <v>0</v>
      </c>
      <c r="M40" s="101"/>
      <c r="N40" s="109">
        <f>IF(ISERROR(L40/M40),0,(L40/M40))</f>
        <v>0</v>
      </c>
    </row>
    <row r="41" spans="1:14" ht="11.25">
      <c r="A41" s="26"/>
      <c r="B41" s="24" t="s">
        <v>241</v>
      </c>
      <c r="C41" s="141"/>
      <c r="D41" s="141"/>
      <c r="E41" s="141"/>
      <c r="F41" s="142"/>
      <c r="G41" s="60" t="s">
        <v>197</v>
      </c>
      <c r="H41" s="233"/>
      <c r="I41" s="234"/>
      <c r="J41" s="113"/>
      <c r="K41" s="63">
        <f>$L$9</f>
        <v>0</v>
      </c>
      <c r="L41" s="101">
        <f>(H41-J41)*K41</f>
        <v>0</v>
      </c>
      <c r="M41" s="101"/>
      <c r="N41" s="109">
        <f>IF(ISERROR(L41/M41),0,(L41/M41))</f>
        <v>0</v>
      </c>
    </row>
    <row r="42" spans="1:14" ht="11.25">
      <c r="A42" s="227" t="s">
        <v>121</v>
      </c>
      <c r="B42" s="228"/>
      <c r="C42" s="228"/>
      <c r="D42" s="228"/>
      <c r="E42" s="228"/>
      <c r="F42" s="229"/>
      <c r="G42" s="78"/>
      <c r="H42" s="256"/>
      <c r="I42" s="256"/>
      <c r="J42" s="79"/>
      <c r="K42" s="80"/>
      <c r="L42" s="110"/>
      <c r="M42" s="111"/>
      <c r="N42" s="101">
        <f>SUM(N38:N41)</f>
        <v>0</v>
      </c>
    </row>
    <row r="43" spans="1:9" ht="11.25">
      <c r="A43" s="99"/>
      <c r="B43" s="97"/>
      <c r="C43" s="97"/>
      <c r="D43" s="97"/>
      <c r="E43" s="97"/>
      <c r="F43" s="97"/>
      <c r="G43" s="97"/>
      <c r="H43" s="97"/>
      <c r="I43" s="97"/>
    </row>
    <row r="44" spans="1:9" ht="12.75">
      <c r="A44" s="257" t="s">
        <v>279</v>
      </c>
      <c r="B44" s="258"/>
      <c r="C44" s="258"/>
      <c r="D44" s="258"/>
      <c r="E44" s="258"/>
      <c r="F44" s="258"/>
      <c r="G44" s="259"/>
      <c r="H44" s="243" t="s">
        <v>126</v>
      </c>
      <c r="I44" s="244"/>
    </row>
    <row r="45" spans="1:9" ht="11.25">
      <c r="A45" s="150" t="s">
        <v>122</v>
      </c>
      <c r="B45" s="141"/>
      <c r="C45" s="141"/>
      <c r="D45" s="141"/>
      <c r="E45" s="141"/>
      <c r="F45" s="141"/>
      <c r="G45" s="142"/>
      <c r="H45" s="235"/>
      <c r="I45" s="236"/>
    </row>
    <row r="46" spans="1:9" ht="11.25">
      <c r="A46" s="150" t="s">
        <v>123</v>
      </c>
      <c r="B46" s="141"/>
      <c r="C46" s="141"/>
      <c r="D46" s="141"/>
      <c r="E46" s="141"/>
      <c r="F46" s="141"/>
      <c r="G46" s="142"/>
      <c r="H46" s="225">
        <f>H18</f>
        <v>0</v>
      </c>
      <c r="I46" s="226"/>
    </row>
    <row r="47" spans="1:9" ht="11.25">
      <c r="A47" s="253" t="s">
        <v>124</v>
      </c>
      <c r="B47" s="254"/>
      <c r="C47" s="254"/>
      <c r="D47" s="254"/>
      <c r="E47" s="254"/>
      <c r="F47" s="254"/>
      <c r="G47" s="255"/>
      <c r="H47" s="225">
        <f>H20</f>
        <v>0</v>
      </c>
      <c r="I47" s="226"/>
    </row>
    <row r="48" spans="1:9" ht="11.25">
      <c r="A48" s="227" t="s">
        <v>125</v>
      </c>
      <c r="B48" s="228"/>
      <c r="C48" s="228"/>
      <c r="D48" s="228"/>
      <c r="E48" s="228"/>
      <c r="F48" s="228"/>
      <c r="G48" s="229"/>
      <c r="H48" s="223">
        <f>H45-H46-H47</f>
        <v>0</v>
      </c>
      <c r="I48" s="224"/>
    </row>
    <row r="50" ht="11.25">
      <c r="A50" s="100" t="s">
        <v>311</v>
      </c>
    </row>
    <row r="52" ht="11.25">
      <c r="A52" s="100" t="s">
        <v>334</v>
      </c>
    </row>
    <row r="53" ht="11.25">
      <c r="A53" s="1" t="s">
        <v>296</v>
      </c>
    </row>
    <row r="54" ht="11.25">
      <c r="A54" s="1" t="s">
        <v>297</v>
      </c>
    </row>
    <row r="55" ht="11.25">
      <c r="A55" s="1" t="s">
        <v>312</v>
      </c>
    </row>
    <row r="57" ht="11.25">
      <c r="A57" s="100" t="s">
        <v>327</v>
      </c>
    </row>
    <row r="58" ht="11.25">
      <c r="A58" s="1" t="s">
        <v>326</v>
      </c>
    </row>
    <row r="60" ht="11.25">
      <c r="A60" s="100" t="s">
        <v>298</v>
      </c>
    </row>
    <row r="61" ht="11.25">
      <c r="A61" s="1" t="s">
        <v>293</v>
      </c>
    </row>
    <row r="62" ht="11.25">
      <c r="A62" s="1" t="s">
        <v>294</v>
      </c>
    </row>
    <row r="63" ht="11.25">
      <c r="A63" s="1" t="s">
        <v>295</v>
      </c>
    </row>
    <row r="64" spans="10:14" ht="11.25">
      <c r="J64" s="66"/>
      <c r="K64" s="66"/>
      <c r="L64" s="66"/>
      <c r="M64" s="66"/>
      <c r="N64" s="66"/>
    </row>
    <row r="65" spans="10:14" ht="11.25">
      <c r="J65" s="84" t="s">
        <v>335</v>
      </c>
      <c r="K65" s="84"/>
      <c r="L65" s="84"/>
      <c r="M65" s="84"/>
      <c r="N65" s="84"/>
    </row>
    <row r="67" spans="10:20" ht="11.25"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</row>
  </sheetData>
  <sheetProtection selectLockedCells="1"/>
  <mergeCells count="72">
    <mergeCell ref="A1:M1"/>
    <mergeCell ref="C39:F39"/>
    <mergeCell ref="C40:F40"/>
    <mergeCell ref="C3:L3"/>
    <mergeCell ref="C4:L4"/>
    <mergeCell ref="A11:G11"/>
    <mergeCell ref="C25:G25"/>
    <mergeCell ref="B21:G21"/>
    <mergeCell ref="H36:I36"/>
    <mergeCell ref="B24:G24"/>
    <mergeCell ref="C29:G29"/>
    <mergeCell ref="H29:I29"/>
    <mergeCell ref="A47:G47"/>
    <mergeCell ref="H41:I41"/>
    <mergeCell ref="A46:G46"/>
    <mergeCell ref="H42:I42"/>
    <mergeCell ref="A44:G44"/>
    <mergeCell ref="H38:I38"/>
    <mergeCell ref="H39:I39"/>
    <mergeCell ref="H44:I44"/>
    <mergeCell ref="B12:G12"/>
    <mergeCell ref="B8:K8"/>
    <mergeCell ref="H12:I12"/>
    <mergeCell ref="B16:G16"/>
    <mergeCell ref="B14:G14"/>
    <mergeCell ref="B15:G15"/>
    <mergeCell ref="H15:I15"/>
    <mergeCell ref="H16:I16"/>
    <mergeCell ref="H13:I13"/>
    <mergeCell ref="H14:I14"/>
    <mergeCell ref="A3:B3"/>
    <mergeCell ref="A4:B4"/>
    <mergeCell ref="H11:I11"/>
    <mergeCell ref="B9:K9"/>
    <mergeCell ref="A5:L5"/>
    <mergeCell ref="B7:K7"/>
    <mergeCell ref="G6:L6"/>
    <mergeCell ref="B13:G13"/>
    <mergeCell ref="B17:G17"/>
    <mergeCell ref="H19:I19"/>
    <mergeCell ref="B23:G23"/>
    <mergeCell ref="H17:I17"/>
    <mergeCell ref="B19:G19"/>
    <mergeCell ref="H18:I18"/>
    <mergeCell ref="H21:I21"/>
    <mergeCell ref="B20:G20"/>
    <mergeCell ref="H45:I45"/>
    <mergeCell ref="C41:F41"/>
    <mergeCell ref="A42:F42"/>
    <mergeCell ref="A45:G45"/>
    <mergeCell ref="A36:F36"/>
    <mergeCell ref="B38:F38"/>
    <mergeCell ref="H28:I28"/>
    <mergeCell ref="H20:I20"/>
    <mergeCell ref="H27:I27"/>
    <mergeCell ref="C27:G27"/>
    <mergeCell ref="H26:I26"/>
    <mergeCell ref="H23:I23"/>
    <mergeCell ref="C26:G26"/>
    <mergeCell ref="C28:G28"/>
    <mergeCell ref="H22:I22"/>
    <mergeCell ref="B22:G22"/>
    <mergeCell ref="A2:L2"/>
    <mergeCell ref="H48:I48"/>
    <mergeCell ref="H46:I46"/>
    <mergeCell ref="H47:I47"/>
    <mergeCell ref="A48:G48"/>
    <mergeCell ref="A30:J30"/>
    <mergeCell ref="H40:I40"/>
    <mergeCell ref="B18:G18"/>
    <mergeCell ref="H24:I24"/>
    <mergeCell ref="H25:I25"/>
  </mergeCells>
  <printOptions horizontalCentered="1" verticalCentered="1"/>
  <pageMargins left="0.3" right="0.3" top="0.5" bottom="0.5" header="0.3" footer="0.3"/>
  <pageSetup fitToHeight="1" fitToWidth="1" horizontalDpi="600" verticalDpi="600" orientation="portrait" scale="91" r:id="rId1"/>
  <ignoredErrors>
    <ignoredError sqref="N38:N39 N40:N41 H46:I47" unlockedFormula="1"/>
    <ignoredError sqref="A7:A8 A17:A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="120" zoomScaleNormal="120" zoomScalePageLayoutView="0" workbookViewId="0" topLeftCell="A1">
      <selection activeCell="J49" sqref="J49"/>
    </sheetView>
  </sheetViews>
  <sheetFormatPr defaultColWidth="10.7109375" defaultRowHeight="15"/>
  <cols>
    <col min="1" max="1" width="5.00390625" style="0" customWidth="1"/>
    <col min="2" max="2" width="28.421875" style="0" customWidth="1"/>
    <col min="3" max="6" width="3.28125" style="0" customWidth="1"/>
    <col min="7" max="7" width="7.7109375" style="0" customWidth="1"/>
    <col min="8" max="9" width="4.28125" style="0" customWidth="1"/>
    <col min="10" max="12" width="7.7109375" style="0" customWidth="1"/>
    <col min="13" max="13" width="4.7109375" style="0" customWidth="1"/>
    <col min="14" max="14" width="7.7109375" style="0" customWidth="1"/>
  </cols>
  <sheetData>
    <row r="1" spans="1:14" ht="51">
      <c r="A1" s="260" t="s">
        <v>280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17">
        <v>3</v>
      </c>
    </row>
    <row r="2" spans="1:14" ht="12.75" customHeight="1">
      <c r="A2" s="214" t="s">
        <v>271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</row>
    <row r="3" spans="1:14" s="2" customFormat="1" ht="12.75">
      <c r="A3" s="269" t="s">
        <v>239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1"/>
    </row>
    <row r="4" spans="1:14" s="2" customFormat="1" ht="11.25">
      <c r="A4" s="272" t="s">
        <v>188</v>
      </c>
      <c r="B4" s="272"/>
      <c r="C4" s="267"/>
      <c r="D4" s="267"/>
      <c r="E4" s="267"/>
      <c r="F4" s="267"/>
      <c r="G4" s="267"/>
      <c r="H4" s="267"/>
      <c r="I4" s="267"/>
      <c r="J4" s="56"/>
      <c r="K4" s="56" t="s">
        <v>145</v>
      </c>
      <c r="L4" s="267" t="s">
        <v>119</v>
      </c>
      <c r="M4" s="267"/>
      <c r="N4" s="267"/>
    </row>
    <row r="5" spans="1:14" s="2" customFormat="1" ht="11.25">
      <c r="A5" s="267" t="s">
        <v>286</v>
      </c>
      <c r="B5" s="267"/>
      <c r="C5" s="267" t="s">
        <v>148</v>
      </c>
      <c r="D5" s="267"/>
      <c r="E5" s="267"/>
      <c r="F5" s="267"/>
      <c r="G5" s="267"/>
      <c r="H5" s="267" t="s">
        <v>230</v>
      </c>
      <c r="I5" s="267"/>
      <c r="J5" s="56" t="s">
        <v>231</v>
      </c>
      <c r="K5" s="56" t="s">
        <v>147</v>
      </c>
      <c r="L5" s="267" t="s">
        <v>232</v>
      </c>
      <c r="M5" s="267"/>
      <c r="N5" s="56" t="s">
        <v>233</v>
      </c>
    </row>
    <row r="6" spans="1:14" s="2" customFormat="1" ht="11.25">
      <c r="A6" s="267" t="s">
        <v>189</v>
      </c>
      <c r="B6" s="267"/>
      <c r="C6" s="267" t="s">
        <v>149</v>
      </c>
      <c r="D6" s="267"/>
      <c r="E6" s="267"/>
      <c r="F6" s="267" t="s">
        <v>143</v>
      </c>
      <c r="G6" s="267"/>
      <c r="H6" s="267" t="s">
        <v>146</v>
      </c>
      <c r="I6" s="267"/>
      <c r="J6" s="267" t="s">
        <v>234</v>
      </c>
      <c r="K6" s="267"/>
      <c r="L6" s="267"/>
      <c r="M6" s="267"/>
      <c r="N6" s="267"/>
    </row>
    <row r="7" spans="1:14" s="2" customFormat="1" ht="11.25">
      <c r="A7" s="265"/>
      <c r="B7" s="265"/>
      <c r="C7" s="266" t="s">
        <v>229</v>
      </c>
      <c r="D7" s="266"/>
      <c r="E7" s="266"/>
      <c r="F7" s="263"/>
      <c r="G7" s="263"/>
      <c r="H7" s="264"/>
      <c r="I7" s="264"/>
      <c r="J7" s="109"/>
      <c r="K7" s="117"/>
      <c r="L7" s="263"/>
      <c r="M7" s="263"/>
      <c r="N7" s="116">
        <f>IF(ISERROR(F7*H7/J7),0,(F7*H7/J7))</f>
        <v>0</v>
      </c>
    </row>
    <row r="8" spans="1:14" s="2" customFormat="1" ht="11.25">
      <c r="A8" s="265"/>
      <c r="B8" s="265"/>
      <c r="C8" s="266" t="s">
        <v>229</v>
      </c>
      <c r="D8" s="266"/>
      <c r="E8" s="266"/>
      <c r="F8" s="263"/>
      <c r="G8" s="263"/>
      <c r="H8" s="264"/>
      <c r="I8" s="264"/>
      <c r="J8" s="109"/>
      <c r="K8" s="117"/>
      <c r="L8" s="263"/>
      <c r="M8" s="263"/>
      <c r="N8" s="116">
        <f aca="true" t="shared" si="0" ref="N8:N24">IF(ISERROR(F8*H8/J8),0,(F8*H8/J8))</f>
        <v>0</v>
      </c>
    </row>
    <row r="9" spans="1:14" s="2" customFormat="1" ht="11.25">
      <c r="A9" s="265"/>
      <c r="B9" s="265"/>
      <c r="C9" s="266" t="s">
        <v>229</v>
      </c>
      <c r="D9" s="266"/>
      <c r="E9" s="266"/>
      <c r="F9" s="263"/>
      <c r="G9" s="263"/>
      <c r="H9" s="264"/>
      <c r="I9" s="264"/>
      <c r="J9" s="109"/>
      <c r="K9" s="117"/>
      <c r="L9" s="263"/>
      <c r="M9" s="263"/>
      <c r="N9" s="116">
        <f t="shared" si="0"/>
        <v>0</v>
      </c>
    </row>
    <row r="10" spans="1:14" s="2" customFormat="1" ht="11.25">
      <c r="A10" s="265"/>
      <c r="B10" s="265"/>
      <c r="C10" s="266" t="s">
        <v>229</v>
      </c>
      <c r="D10" s="266"/>
      <c r="E10" s="266"/>
      <c r="F10" s="263"/>
      <c r="G10" s="263"/>
      <c r="H10" s="264"/>
      <c r="I10" s="264"/>
      <c r="J10" s="109"/>
      <c r="K10" s="117"/>
      <c r="L10" s="263"/>
      <c r="M10" s="263"/>
      <c r="N10" s="116">
        <f t="shared" si="0"/>
        <v>0</v>
      </c>
    </row>
    <row r="11" spans="1:14" s="2" customFormat="1" ht="11.25">
      <c r="A11" s="265"/>
      <c r="B11" s="265"/>
      <c r="C11" s="266" t="s">
        <v>229</v>
      </c>
      <c r="D11" s="266"/>
      <c r="E11" s="266"/>
      <c r="F11" s="263"/>
      <c r="G11" s="263"/>
      <c r="H11" s="264"/>
      <c r="I11" s="264"/>
      <c r="J11" s="109"/>
      <c r="K11" s="117"/>
      <c r="L11" s="263"/>
      <c r="M11" s="263"/>
      <c r="N11" s="116">
        <f t="shared" si="0"/>
        <v>0</v>
      </c>
    </row>
    <row r="12" spans="1:14" s="2" customFormat="1" ht="11.25">
      <c r="A12" s="265"/>
      <c r="B12" s="265"/>
      <c r="C12" s="266" t="s">
        <v>229</v>
      </c>
      <c r="D12" s="266"/>
      <c r="E12" s="266"/>
      <c r="F12" s="263"/>
      <c r="G12" s="263"/>
      <c r="H12" s="264"/>
      <c r="I12" s="264"/>
      <c r="J12" s="109"/>
      <c r="K12" s="117"/>
      <c r="L12" s="263"/>
      <c r="M12" s="263"/>
      <c r="N12" s="116">
        <f t="shared" si="0"/>
        <v>0</v>
      </c>
    </row>
    <row r="13" spans="1:14" s="2" customFormat="1" ht="11.25">
      <c r="A13" s="265"/>
      <c r="B13" s="265"/>
      <c r="C13" s="266" t="s">
        <v>229</v>
      </c>
      <c r="D13" s="266"/>
      <c r="E13" s="266"/>
      <c r="F13" s="263"/>
      <c r="G13" s="263"/>
      <c r="H13" s="264"/>
      <c r="I13" s="264"/>
      <c r="J13" s="109"/>
      <c r="K13" s="117"/>
      <c r="L13" s="263"/>
      <c r="M13" s="263"/>
      <c r="N13" s="116">
        <f t="shared" si="0"/>
        <v>0</v>
      </c>
    </row>
    <row r="14" spans="1:14" s="2" customFormat="1" ht="11.25">
      <c r="A14" s="265"/>
      <c r="B14" s="265"/>
      <c r="C14" s="266" t="s">
        <v>229</v>
      </c>
      <c r="D14" s="266"/>
      <c r="E14" s="266"/>
      <c r="F14" s="263"/>
      <c r="G14" s="263"/>
      <c r="H14" s="264"/>
      <c r="I14" s="264"/>
      <c r="J14" s="109"/>
      <c r="K14" s="117"/>
      <c r="L14" s="263"/>
      <c r="M14" s="263"/>
      <c r="N14" s="116">
        <f t="shared" si="0"/>
        <v>0</v>
      </c>
    </row>
    <row r="15" spans="1:14" s="2" customFormat="1" ht="11.25">
      <c r="A15" s="265"/>
      <c r="B15" s="265"/>
      <c r="C15" s="266" t="s">
        <v>229</v>
      </c>
      <c r="D15" s="266"/>
      <c r="E15" s="266"/>
      <c r="F15" s="263"/>
      <c r="G15" s="263"/>
      <c r="H15" s="264"/>
      <c r="I15" s="264"/>
      <c r="J15" s="109"/>
      <c r="K15" s="117"/>
      <c r="L15" s="263"/>
      <c r="M15" s="263"/>
      <c r="N15" s="116">
        <f t="shared" si="0"/>
        <v>0</v>
      </c>
    </row>
    <row r="16" spans="1:14" s="2" customFormat="1" ht="11.25">
      <c r="A16" s="265"/>
      <c r="B16" s="265"/>
      <c r="C16" s="266" t="s">
        <v>229</v>
      </c>
      <c r="D16" s="266"/>
      <c r="E16" s="266"/>
      <c r="F16" s="263"/>
      <c r="G16" s="263"/>
      <c r="H16" s="264"/>
      <c r="I16" s="264"/>
      <c r="J16" s="109"/>
      <c r="K16" s="117"/>
      <c r="L16" s="263"/>
      <c r="M16" s="263"/>
      <c r="N16" s="116">
        <f t="shared" si="0"/>
        <v>0</v>
      </c>
    </row>
    <row r="17" spans="1:14" s="2" customFormat="1" ht="11.25">
      <c r="A17" s="265"/>
      <c r="B17" s="265"/>
      <c r="C17" s="266" t="s">
        <v>229</v>
      </c>
      <c r="D17" s="266"/>
      <c r="E17" s="266"/>
      <c r="F17" s="263"/>
      <c r="G17" s="263"/>
      <c r="H17" s="264"/>
      <c r="I17" s="264"/>
      <c r="J17" s="109"/>
      <c r="K17" s="117"/>
      <c r="L17" s="263"/>
      <c r="M17" s="263"/>
      <c r="N17" s="116">
        <f t="shared" si="0"/>
        <v>0</v>
      </c>
    </row>
    <row r="18" spans="1:14" s="2" customFormat="1" ht="11.25">
      <c r="A18" s="265"/>
      <c r="B18" s="265"/>
      <c r="C18" s="266" t="s">
        <v>229</v>
      </c>
      <c r="D18" s="266"/>
      <c r="E18" s="266"/>
      <c r="F18" s="263"/>
      <c r="G18" s="263"/>
      <c r="H18" s="264"/>
      <c r="I18" s="264"/>
      <c r="J18" s="109"/>
      <c r="K18" s="117"/>
      <c r="L18" s="263"/>
      <c r="M18" s="263"/>
      <c r="N18" s="116">
        <f t="shared" si="0"/>
        <v>0</v>
      </c>
    </row>
    <row r="19" spans="1:14" s="2" customFormat="1" ht="11.25">
      <c r="A19" s="265"/>
      <c r="B19" s="265"/>
      <c r="C19" s="266" t="s">
        <v>229</v>
      </c>
      <c r="D19" s="266"/>
      <c r="E19" s="266"/>
      <c r="F19" s="263"/>
      <c r="G19" s="263"/>
      <c r="H19" s="264"/>
      <c r="I19" s="264"/>
      <c r="J19" s="109"/>
      <c r="K19" s="117"/>
      <c r="L19" s="263"/>
      <c r="M19" s="263"/>
      <c r="N19" s="116">
        <f t="shared" si="0"/>
        <v>0</v>
      </c>
    </row>
    <row r="20" spans="1:14" s="2" customFormat="1" ht="11.25">
      <c r="A20" s="265"/>
      <c r="B20" s="265"/>
      <c r="C20" s="266" t="s">
        <v>229</v>
      </c>
      <c r="D20" s="266"/>
      <c r="E20" s="266"/>
      <c r="F20" s="263"/>
      <c r="G20" s="263"/>
      <c r="H20" s="264"/>
      <c r="I20" s="264"/>
      <c r="J20" s="109"/>
      <c r="K20" s="117"/>
      <c r="L20" s="263"/>
      <c r="M20" s="263"/>
      <c r="N20" s="116">
        <f t="shared" si="0"/>
        <v>0</v>
      </c>
    </row>
    <row r="21" spans="1:14" s="2" customFormat="1" ht="11.25">
      <c r="A21" s="265"/>
      <c r="B21" s="265"/>
      <c r="C21" s="266" t="s">
        <v>229</v>
      </c>
      <c r="D21" s="266"/>
      <c r="E21" s="266"/>
      <c r="F21" s="263"/>
      <c r="G21" s="263"/>
      <c r="H21" s="264"/>
      <c r="I21" s="264"/>
      <c r="J21" s="109"/>
      <c r="K21" s="117"/>
      <c r="L21" s="263"/>
      <c r="M21" s="263"/>
      <c r="N21" s="116">
        <f t="shared" si="0"/>
        <v>0</v>
      </c>
    </row>
    <row r="22" spans="1:14" s="2" customFormat="1" ht="11.25">
      <c r="A22" s="265"/>
      <c r="B22" s="265"/>
      <c r="C22" s="266" t="s">
        <v>229</v>
      </c>
      <c r="D22" s="266"/>
      <c r="E22" s="266"/>
      <c r="F22" s="263"/>
      <c r="G22" s="263"/>
      <c r="H22" s="264"/>
      <c r="I22" s="264"/>
      <c r="J22" s="109"/>
      <c r="K22" s="117"/>
      <c r="L22" s="263"/>
      <c r="M22" s="263"/>
      <c r="N22" s="116">
        <f t="shared" si="0"/>
        <v>0</v>
      </c>
    </row>
    <row r="23" spans="1:14" s="2" customFormat="1" ht="11.25">
      <c r="A23" s="265"/>
      <c r="B23" s="265"/>
      <c r="C23" s="266" t="s">
        <v>229</v>
      </c>
      <c r="D23" s="266"/>
      <c r="E23" s="266"/>
      <c r="F23" s="263"/>
      <c r="G23" s="263"/>
      <c r="H23" s="264"/>
      <c r="I23" s="264"/>
      <c r="J23" s="109"/>
      <c r="K23" s="117"/>
      <c r="L23" s="263"/>
      <c r="M23" s="263"/>
      <c r="N23" s="116">
        <f t="shared" si="0"/>
        <v>0</v>
      </c>
    </row>
    <row r="24" spans="1:14" s="2" customFormat="1" ht="11.25">
      <c r="A24" s="265"/>
      <c r="B24" s="265"/>
      <c r="C24" s="266" t="s">
        <v>229</v>
      </c>
      <c r="D24" s="266"/>
      <c r="E24" s="266"/>
      <c r="F24" s="263"/>
      <c r="G24" s="263"/>
      <c r="H24" s="264"/>
      <c r="I24" s="264"/>
      <c r="J24" s="109"/>
      <c r="K24" s="117"/>
      <c r="L24" s="263"/>
      <c r="M24" s="263"/>
      <c r="N24" s="116">
        <f t="shared" si="0"/>
        <v>0</v>
      </c>
    </row>
    <row r="25" spans="1:14" s="2" customFormat="1" ht="11.25">
      <c r="A25" s="274" t="s">
        <v>150</v>
      </c>
      <c r="B25" s="274"/>
      <c r="C25" s="277"/>
      <c r="D25" s="278"/>
      <c r="E25" s="278"/>
      <c r="F25" s="273"/>
      <c r="G25" s="273"/>
      <c r="H25" s="273"/>
      <c r="I25" s="273"/>
      <c r="J25" s="70"/>
      <c r="K25" s="70"/>
      <c r="L25" s="275"/>
      <c r="M25" s="276"/>
      <c r="N25" s="101">
        <f>SUM(N7:N24)</f>
        <v>0</v>
      </c>
    </row>
    <row r="47" spans="10:14" ht="15">
      <c r="J47" s="71"/>
      <c r="K47" s="71"/>
      <c r="L47" s="71"/>
      <c r="M47" s="71"/>
      <c r="N47" s="71"/>
    </row>
    <row r="48" spans="1:14" s="2" customFormat="1" ht="11.25">
      <c r="A48" s="1"/>
      <c r="J48" s="268" t="s">
        <v>317</v>
      </c>
      <c r="K48" s="268"/>
      <c r="L48" s="268"/>
      <c r="M48" s="268"/>
      <c r="N48" s="268"/>
    </row>
  </sheetData>
  <sheetProtection/>
  <mergeCells count="114">
    <mergeCell ref="A1:M1"/>
    <mergeCell ref="F25:G25"/>
    <mergeCell ref="H25:I25"/>
    <mergeCell ref="H24:I24"/>
    <mergeCell ref="F7:G7"/>
    <mergeCell ref="A25:B25"/>
    <mergeCell ref="L25:M25"/>
    <mergeCell ref="F23:G23"/>
    <mergeCell ref="A23:B23"/>
    <mergeCell ref="C25:E25"/>
    <mergeCell ref="H23:I23"/>
    <mergeCell ref="A24:B24"/>
    <mergeCell ref="C23:E23"/>
    <mergeCell ref="C24:E24"/>
    <mergeCell ref="A22:B22"/>
    <mergeCell ref="L24:M24"/>
    <mergeCell ref="L23:M23"/>
    <mergeCell ref="L22:M22"/>
    <mergeCell ref="F24:G24"/>
    <mergeCell ref="C22:E22"/>
    <mergeCell ref="H9:I9"/>
    <mergeCell ref="L19:M19"/>
    <mergeCell ref="L21:M21"/>
    <mergeCell ref="L10:M10"/>
    <mergeCell ref="H10:I10"/>
    <mergeCell ref="L9:M9"/>
    <mergeCell ref="L12:M12"/>
    <mergeCell ref="L11:M11"/>
    <mergeCell ref="H18:I18"/>
    <mergeCell ref="L18:M18"/>
    <mergeCell ref="F13:G13"/>
    <mergeCell ref="F10:G10"/>
    <mergeCell ref="F21:G21"/>
    <mergeCell ref="F12:G12"/>
    <mergeCell ref="F20:G20"/>
    <mergeCell ref="H5:I5"/>
    <mergeCell ref="H7:I7"/>
    <mergeCell ref="H8:I8"/>
    <mergeCell ref="F11:G11"/>
    <mergeCell ref="F18:G18"/>
    <mergeCell ref="L8:M8"/>
    <mergeCell ref="L7:M7"/>
    <mergeCell ref="F9:G9"/>
    <mergeCell ref="C21:E21"/>
    <mergeCell ref="C20:E20"/>
    <mergeCell ref="L13:M13"/>
    <mergeCell ref="H11:I11"/>
    <mergeCell ref="L17:M17"/>
    <mergeCell ref="C9:E9"/>
    <mergeCell ref="C8:E8"/>
    <mergeCell ref="A10:B10"/>
    <mergeCell ref="C10:E10"/>
    <mergeCell ref="A16:B16"/>
    <mergeCell ref="C16:E16"/>
    <mergeCell ref="C19:E19"/>
    <mergeCell ref="C15:E15"/>
    <mergeCell ref="A18:B18"/>
    <mergeCell ref="C12:E12"/>
    <mergeCell ref="A13:B13"/>
    <mergeCell ref="C18:E18"/>
    <mergeCell ref="F8:G8"/>
    <mergeCell ref="A4:B4"/>
    <mergeCell ref="A5:B5"/>
    <mergeCell ref="A6:B6"/>
    <mergeCell ref="F4:G4"/>
    <mergeCell ref="F5:G5"/>
    <mergeCell ref="A8:B8"/>
    <mergeCell ref="C7:E7"/>
    <mergeCell ref="A3:N3"/>
    <mergeCell ref="H4:I4"/>
    <mergeCell ref="J6:N6"/>
    <mergeCell ref="H6:I6"/>
    <mergeCell ref="L5:M5"/>
    <mergeCell ref="L4:N4"/>
    <mergeCell ref="F6:G6"/>
    <mergeCell ref="C4:E4"/>
    <mergeCell ref="J48:N48"/>
    <mergeCell ref="A19:B19"/>
    <mergeCell ref="L15:M15"/>
    <mergeCell ref="F19:G19"/>
    <mergeCell ref="H19:I19"/>
    <mergeCell ref="A11:B11"/>
    <mergeCell ref="C11:E11"/>
    <mergeCell ref="A17:B17"/>
    <mergeCell ref="C17:E17"/>
    <mergeCell ref="A15:B15"/>
    <mergeCell ref="A21:B21"/>
    <mergeCell ref="H21:I21"/>
    <mergeCell ref="H13:I13"/>
    <mergeCell ref="A12:B12"/>
    <mergeCell ref="C13:E13"/>
    <mergeCell ref="H12:I12"/>
    <mergeCell ref="H16:I16"/>
    <mergeCell ref="F15:G15"/>
    <mergeCell ref="H15:I15"/>
    <mergeCell ref="A20:B20"/>
    <mergeCell ref="A2:N2"/>
    <mergeCell ref="A14:B14"/>
    <mergeCell ref="C14:E14"/>
    <mergeCell ref="F14:G14"/>
    <mergeCell ref="H14:I14"/>
    <mergeCell ref="L14:M14"/>
    <mergeCell ref="C5:E5"/>
    <mergeCell ref="C6:E6"/>
    <mergeCell ref="A9:B9"/>
    <mergeCell ref="A7:B7"/>
    <mergeCell ref="L16:M16"/>
    <mergeCell ref="F16:G16"/>
    <mergeCell ref="F17:G17"/>
    <mergeCell ref="H17:I17"/>
    <mergeCell ref="F22:G22"/>
    <mergeCell ref="H22:I22"/>
    <mergeCell ref="L20:M20"/>
    <mergeCell ref="H20:I20"/>
  </mergeCells>
  <printOptions/>
  <pageMargins left="0.25" right="0.25" top="0.75" bottom="0.75" header="0.3" footer="0.3"/>
  <pageSetup horizontalDpi="600" verticalDpi="600" orientation="portrait" r:id="rId1"/>
  <ignoredErrors>
    <ignoredError sqref="N8:N24 I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showZeros="0" zoomScale="130" zoomScaleNormal="130" zoomScalePageLayoutView="0" workbookViewId="0" topLeftCell="A1">
      <selection activeCell="W5" sqref="W5"/>
    </sheetView>
  </sheetViews>
  <sheetFormatPr defaultColWidth="9.140625" defaultRowHeight="15"/>
  <cols>
    <col min="1" max="1" width="3.7109375" style="2" customWidth="1"/>
    <col min="2" max="2" width="32.421875" style="2" customWidth="1"/>
    <col min="3" max="18" width="3.7109375" style="2" customWidth="1"/>
    <col min="19" max="16384" width="9.140625" style="2" customWidth="1"/>
  </cols>
  <sheetData>
    <row r="1" spans="1:18" ht="51">
      <c r="A1" s="320" t="s">
        <v>281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19">
        <v>3</v>
      </c>
      <c r="R1" s="319"/>
    </row>
    <row r="2" spans="1:18" ht="11.25">
      <c r="A2" s="300" t="s">
        <v>271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2"/>
    </row>
    <row r="3" spans="1:18" ht="11.25">
      <c r="A3" s="150" t="s">
        <v>161</v>
      </c>
      <c r="B3" s="142"/>
      <c r="C3" s="200" t="str">
        <f>IF(UPPER('Business Inc and Exp'!$A$3)="X","Taxpayer",IF(UPPER('Business Inc and Exp'!E3)="X","Spouse","NOT SELECTED"))</f>
        <v>NOT SELECTED</v>
      </c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304"/>
    </row>
    <row r="4" spans="1:18" ht="11.25">
      <c r="A4" s="150" t="s">
        <v>132</v>
      </c>
      <c r="B4" s="142"/>
      <c r="C4" s="200" t="str">
        <f>IF(ISBLANK('Business Inc and Exp'!J3),"NOT ENTERED",'Business Inc and Exp'!J3)</f>
        <v>NOT ENTERED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304"/>
    </row>
    <row r="5" spans="1:18" ht="11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s="5" customFormat="1" ht="11.25">
      <c r="A6" s="297"/>
      <c r="B6" s="299"/>
      <c r="C6" s="267" t="s">
        <v>128</v>
      </c>
      <c r="D6" s="267"/>
      <c r="E6" s="267"/>
      <c r="F6" s="267"/>
      <c r="G6" s="267" t="s">
        <v>129</v>
      </c>
      <c r="H6" s="267"/>
      <c r="I6" s="267"/>
      <c r="J6" s="267"/>
      <c r="K6" s="267" t="s">
        <v>130</v>
      </c>
      <c r="L6" s="267"/>
      <c r="M6" s="267"/>
      <c r="N6" s="267"/>
      <c r="O6" s="267" t="s">
        <v>131</v>
      </c>
      <c r="P6" s="267"/>
      <c r="Q6" s="267"/>
      <c r="R6" s="267"/>
    </row>
    <row r="7" spans="1:18" s="5" customFormat="1" ht="11.25">
      <c r="A7" s="44"/>
      <c r="B7" s="44" t="s">
        <v>291</v>
      </c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</row>
    <row r="8" spans="1:18" s="5" customFormat="1" ht="11.25">
      <c r="A8" s="44"/>
      <c r="B8" s="44" t="s">
        <v>219</v>
      </c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</row>
    <row r="9" spans="1:18" s="5" customFormat="1" ht="11.25">
      <c r="A9" s="44"/>
      <c r="B9" s="44" t="s">
        <v>220</v>
      </c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</row>
    <row r="10" spans="1:18" s="5" customFormat="1" ht="11.25">
      <c r="A10" s="44"/>
      <c r="B10" s="18" t="s">
        <v>143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</row>
    <row r="11" spans="1:18" s="5" customFormat="1" ht="11.25">
      <c r="A11" s="45" t="s">
        <v>201</v>
      </c>
      <c r="B11" s="18" t="s">
        <v>200</v>
      </c>
      <c r="C11" s="316" t="s">
        <v>197</v>
      </c>
      <c r="D11" s="316"/>
      <c r="E11" s="316"/>
      <c r="F11" s="316"/>
      <c r="G11" s="316" t="s">
        <v>197</v>
      </c>
      <c r="H11" s="316"/>
      <c r="I11" s="316"/>
      <c r="J11" s="316"/>
      <c r="K11" s="316" t="s">
        <v>197</v>
      </c>
      <c r="L11" s="316"/>
      <c r="M11" s="316"/>
      <c r="N11" s="316"/>
      <c r="O11" s="316" t="s">
        <v>197</v>
      </c>
      <c r="P11" s="316"/>
      <c r="Q11" s="316"/>
      <c r="R11" s="316"/>
    </row>
    <row r="12" spans="1:18" s="5" customFormat="1" ht="11.25">
      <c r="A12" s="317"/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</row>
    <row r="13" spans="1:18" s="5" customFormat="1" ht="12.75">
      <c r="A13" s="297" t="s">
        <v>333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9"/>
    </row>
    <row r="14" spans="1:18" s="5" customFormat="1" ht="11.25" customHeight="1">
      <c r="A14" s="123" t="s">
        <v>202</v>
      </c>
      <c r="B14" s="124" t="s">
        <v>203</v>
      </c>
      <c r="C14" s="290"/>
      <c r="D14" s="291"/>
      <c r="E14" s="291"/>
      <c r="F14" s="292"/>
      <c r="G14" s="286"/>
      <c r="H14" s="287"/>
      <c r="I14" s="287"/>
      <c r="J14" s="288"/>
      <c r="K14" s="286"/>
      <c r="L14" s="287"/>
      <c r="M14" s="287"/>
      <c r="N14" s="288"/>
      <c r="O14" s="286"/>
      <c r="P14" s="287"/>
      <c r="Q14" s="287"/>
      <c r="R14" s="288"/>
    </row>
    <row r="15" spans="1:18" s="5" customFormat="1" ht="11.25">
      <c r="A15" s="44" t="s">
        <v>204</v>
      </c>
      <c r="B15" s="44" t="s">
        <v>205</v>
      </c>
      <c r="C15" s="286"/>
      <c r="D15" s="287"/>
      <c r="E15" s="287"/>
      <c r="F15" s="288"/>
      <c r="G15" s="286"/>
      <c r="H15" s="287"/>
      <c r="I15" s="287"/>
      <c r="J15" s="288"/>
      <c r="K15" s="286"/>
      <c r="L15" s="287"/>
      <c r="M15" s="287"/>
      <c r="N15" s="288"/>
      <c r="O15" s="286"/>
      <c r="P15" s="287"/>
      <c r="Q15" s="287"/>
      <c r="R15" s="288"/>
    </row>
    <row r="16" spans="1:18" s="5" customFormat="1" ht="11.25">
      <c r="A16" s="44" t="s">
        <v>206</v>
      </c>
      <c r="B16" s="44" t="s">
        <v>207</v>
      </c>
      <c r="C16" s="279"/>
      <c r="D16" s="280"/>
      <c r="E16" s="280"/>
      <c r="F16" s="281"/>
      <c r="G16" s="279"/>
      <c r="H16" s="280"/>
      <c r="I16" s="280"/>
      <c r="J16" s="281"/>
      <c r="K16" s="279"/>
      <c r="L16" s="280"/>
      <c r="M16" s="280"/>
      <c r="N16" s="281"/>
      <c r="O16" s="279"/>
      <c r="P16" s="280"/>
      <c r="Q16" s="280"/>
      <c r="R16" s="281"/>
    </row>
    <row r="17" spans="1:18" s="5" customFormat="1" ht="11.25">
      <c r="A17" s="44" t="s">
        <v>256</v>
      </c>
      <c r="B17" s="44" t="s">
        <v>208</v>
      </c>
      <c r="C17" s="283"/>
      <c r="D17" s="284"/>
      <c r="E17" s="284"/>
      <c r="F17" s="285"/>
      <c r="G17" s="283">
        <f>SUM(G14:J16)</f>
        <v>0</v>
      </c>
      <c r="H17" s="284"/>
      <c r="I17" s="284"/>
      <c r="J17" s="285"/>
      <c r="K17" s="283">
        <f>SUM(K14:N16)</f>
        <v>0</v>
      </c>
      <c r="L17" s="284"/>
      <c r="M17" s="284"/>
      <c r="N17" s="285"/>
      <c r="O17" s="283">
        <f>SUM(O14:R16)</f>
        <v>0</v>
      </c>
      <c r="P17" s="284"/>
      <c r="Q17" s="284"/>
      <c r="R17" s="285"/>
    </row>
    <row r="18" spans="1:18" s="5" customFormat="1" ht="11.25">
      <c r="A18" s="44" t="s">
        <v>257</v>
      </c>
      <c r="B18" s="44" t="s">
        <v>210</v>
      </c>
      <c r="C18" s="282">
        <f>(IF(C17&lt;&gt;0,(C14)/C17,0))</f>
        <v>0</v>
      </c>
      <c r="D18" s="282"/>
      <c r="E18" s="282"/>
      <c r="F18" s="282"/>
      <c r="G18" s="282">
        <f>(IF(G17&lt;&gt;0,(G14)/G17,0))</f>
        <v>0</v>
      </c>
      <c r="H18" s="282"/>
      <c r="I18" s="282"/>
      <c r="J18" s="282"/>
      <c r="K18" s="282">
        <f>(IF(K17&lt;&gt;0,(K14)/K17,0))</f>
        <v>0</v>
      </c>
      <c r="L18" s="282"/>
      <c r="M18" s="282"/>
      <c r="N18" s="282"/>
      <c r="O18" s="283">
        <f>(IF(O17&lt;&gt;0,(O14)/O17,0))</f>
        <v>0</v>
      </c>
      <c r="P18" s="284"/>
      <c r="Q18" s="284"/>
      <c r="R18" s="285"/>
    </row>
    <row r="19" spans="1:18" s="5" customFormat="1" ht="11.25">
      <c r="A19" s="44" t="s">
        <v>258</v>
      </c>
      <c r="B19" s="44" t="s">
        <v>209</v>
      </c>
      <c r="C19" s="286"/>
      <c r="D19" s="287"/>
      <c r="E19" s="287"/>
      <c r="F19" s="288"/>
      <c r="G19" s="286"/>
      <c r="H19" s="287"/>
      <c r="I19" s="287"/>
      <c r="J19" s="288"/>
      <c r="K19" s="286"/>
      <c r="L19" s="287"/>
      <c r="M19" s="287"/>
      <c r="N19" s="288"/>
      <c r="O19" s="286"/>
      <c r="P19" s="287"/>
      <c r="Q19" s="287"/>
      <c r="R19" s="288"/>
    </row>
    <row r="20" spans="1:18" s="5" customFormat="1" ht="11.25" customHeight="1">
      <c r="A20" s="44" t="s">
        <v>259</v>
      </c>
      <c r="B20" s="44" t="s">
        <v>211</v>
      </c>
      <c r="C20" s="293">
        <f>ROUND(C19*C18,0)</f>
        <v>0</v>
      </c>
      <c r="D20" s="293"/>
      <c r="E20" s="293"/>
      <c r="F20" s="293"/>
      <c r="G20" s="293">
        <f>ROUND(G19*G18,0)</f>
        <v>0</v>
      </c>
      <c r="H20" s="293"/>
      <c r="I20" s="293"/>
      <c r="J20" s="293"/>
      <c r="K20" s="293">
        <f>ROUND(K19*K18,0)</f>
        <v>0</v>
      </c>
      <c r="L20" s="293"/>
      <c r="M20" s="293"/>
      <c r="N20" s="293"/>
      <c r="O20" s="283">
        <f>ROUND(O19*O18,0)</f>
        <v>0</v>
      </c>
      <c r="P20" s="284"/>
      <c r="Q20" s="284"/>
      <c r="R20" s="285"/>
    </row>
    <row r="21" spans="1:18" s="5" customFormat="1" ht="12" thickBot="1">
      <c r="A21" s="44" t="s">
        <v>260</v>
      </c>
      <c r="B21" s="44" t="s">
        <v>127</v>
      </c>
      <c r="C21" s="279"/>
      <c r="D21" s="280"/>
      <c r="E21" s="280"/>
      <c r="F21" s="281"/>
      <c r="G21" s="279"/>
      <c r="H21" s="280"/>
      <c r="I21" s="280"/>
      <c r="J21" s="281"/>
      <c r="K21" s="279"/>
      <c r="L21" s="280"/>
      <c r="M21" s="280"/>
      <c r="N21" s="281"/>
      <c r="O21" s="279"/>
      <c r="P21" s="280"/>
      <c r="Q21" s="280"/>
      <c r="R21" s="281"/>
    </row>
    <row r="22" spans="1:18" s="5" customFormat="1" ht="12" thickBot="1">
      <c r="A22" s="44" t="s">
        <v>261</v>
      </c>
      <c r="B22" s="47" t="s">
        <v>268</v>
      </c>
      <c r="C22" s="48"/>
      <c r="D22" s="12" t="s">
        <v>178</v>
      </c>
      <c r="E22" s="48"/>
      <c r="F22" s="12" t="s">
        <v>179</v>
      </c>
      <c r="G22" s="48"/>
      <c r="H22" s="12" t="s">
        <v>178</v>
      </c>
      <c r="I22" s="48"/>
      <c r="J22" s="12" t="s">
        <v>179</v>
      </c>
      <c r="K22" s="48"/>
      <c r="L22" s="12" t="s">
        <v>178</v>
      </c>
      <c r="M22" s="48"/>
      <c r="N22" s="12" t="s">
        <v>179</v>
      </c>
      <c r="O22" s="48"/>
      <c r="P22" s="12" t="s">
        <v>178</v>
      </c>
      <c r="Q22" s="48"/>
      <c r="R22" s="13" t="s">
        <v>179</v>
      </c>
    </row>
    <row r="23" spans="1:18" s="5" customFormat="1" ht="11.25">
      <c r="A23" s="309" t="s">
        <v>318</v>
      </c>
      <c r="B23" s="294"/>
      <c r="C23" s="289">
        <f>ROUND((C14*MILEAGERATE_1),2)+C20</f>
        <v>0</v>
      </c>
      <c r="D23" s="146"/>
      <c r="E23" s="289"/>
      <c r="F23" s="146"/>
      <c r="G23" s="289">
        <f>ROUND((G14*MILEAGERATE_1),2)+G20</f>
        <v>0</v>
      </c>
      <c r="H23" s="146"/>
      <c r="I23" s="289"/>
      <c r="J23" s="146"/>
      <c r="K23" s="289">
        <f>ROUND((K14*MILEAGERATE_1),2)+K20</f>
        <v>0</v>
      </c>
      <c r="L23" s="146"/>
      <c r="M23" s="289"/>
      <c r="N23" s="146"/>
      <c r="O23" s="289">
        <f>ROUND((O14*MILEAGERATE_1),2)+O20</f>
        <v>0</v>
      </c>
      <c r="P23" s="146"/>
      <c r="Q23" s="289"/>
      <c r="R23" s="146"/>
    </row>
    <row r="24" spans="1:18" s="5" customFormat="1" ht="11.25">
      <c r="A24" s="198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</row>
    <row r="25" spans="1:18" s="5" customFormat="1" ht="12" thickBot="1">
      <c r="A25" s="310" t="s">
        <v>269</v>
      </c>
      <c r="B25" s="310"/>
      <c r="C25" s="311"/>
      <c r="D25" s="310"/>
      <c r="E25" s="311"/>
      <c r="F25" s="310"/>
      <c r="G25" s="311"/>
      <c r="H25" s="310"/>
      <c r="I25" s="311"/>
      <c r="J25" s="310"/>
      <c r="K25" s="311"/>
      <c r="L25" s="310"/>
      <c r="M25" s="311"/>
      <c r="N25" s="310"/>
      <c r="O25" s="311"/>
      <c r="P25" s="310"/>
      <c r="Q25" s="311"/>
      <c r="R25" s="310"/>
    </row>
    <row r="26" spans="1:18" s="5" customFormat="1" ht="12" thickBot="1">
      <c r="A26" s="18">
        <v>45</v>
      </c>
      <c r="B26" s="46" t="s">
        <v>216</v>
      </c>
      <c r="C26" s="48"/>
      <c r="D26" s="12" t="s">
        <v>178</v>
      </c>
      <c r="E26" s="48"/>
      <c r="F26" s="12" t="s">
        <v>179</v>
      </c>
      <c r="G26" s="48"/>
      <c r="H26" s="12" t="s">
        <v>178</v>
      </c>
      <c r="I26" s="48"/>
      <c r="J26" s="12" t="s">
        <v>179</v>
      </c>
      <c r="K26" s="48"/>
      <c r="L26" s="12" t="s">
        <v>178</v>
      </c>
      <c r="M26" s="48"/>
      <c r="N26" s="12" t="s">
        <v>179</v>
      </c>
      <c r="O26" s="48"/>
      <c r="P26" s="12" t="s">
        <v>178</v>
      </c>
      <c r="Q26" s="48"/>
      <c r="R26" s="13" t="s">
        <v>179</v>
      </c>
    </row>
    <row r="27" spans="1:18" s="5" customFormat="1" ht="12" thickBot="1">
      <c r="A27" s="18">
        <v>46</v>
      </c>
      <c r="B27" s="46" t="s">
        <v>217</v>
      </c>
      <c r="C27" s="48"/>
      <c r="D27" s="12" t="s">
        <v>178</v>
      </c>
      <c r="E27" s="48"/>
      <c r="F27" s="12" t="s">
        <v>179</v>
      </c>
      <c r="G27" s="48"/>
      <c r="H27" s="12" t="s">
        <v>178</v>
      </c>
      <c r="I27" s="48"/>
      <c r="J27" s="12" t="s">
        <v>179</v>
      </c>
      <c r="K27" s="48"/>
      <c r="L27" s="12" t="s">
        <v>178</v>
      </c>
      <c r="M27" s="48"/>
      <c r="N27" s="12" t="s">
        <v>179</v>
      </c>
      <c r="O27" s="48"/>
      <c r="P27" s="12" t="s">
        <v>178</v>
      </c>
      <c r="Q27" s="48"/>
      <c r="R27" s="13" t="s">
        <v>179</v>
      </c>
    </row>
    <row r="28" spans="1:18" s="5" customFormat="1" ht="12" thickBot="1">
      <c r="A28" s="18" t="s">
        <v>139</v>
      </c>
      <c r="B28" s="46" t="s">
        <v>218</v>
      </c>
      <c r="C28" s="48"/>
      <c r="D28" s="12" t="s">
        <v>178</v>
      </c>
      <c r="E28" s="48"/>
      <c r="F28" s="12" t="s">
        <v>179</v>
      </c>
      <c r="G28" s="48"/>
      <c r="H28" s="12" t="s">
        <v>178</v>
      </c>
      <c r="I28" s="48"/>
      <c r="J28" s="12" t="s">
        <v>179</v>
      </c>
      <c r="K28" s="48"/>
      <c r="L28" s="12" t="s">
        <v>178</v>
      </c>
      <c r="M28" s="48"/>
      <c r="N28" s="12" t="s">
        <v>179</v>
      </c>
      <c r="O28" s="48"/>
      <c r="P28" s="12" t="s">
        <v>178</v>
      </c>
      <c r="Q28" s="48"/>
      <c r="R28" s="13" t="s">
        <v>179</v>
      </c>
    </row>
    <row r="29" spans="1:18" s="5" customFormat="1" ht="12" thickBot="1">
      <c r="A29" s="18" t="s">
        <v>140</v>
      </c>
      <c r="B29" s="46" t="s">
        <v>314</v>
      </c>
      <c r="C29" s="48"/>
      <c r="D29" s="12" t="s">
        <v>178</v>
      </c>
      <c r="E29" s="48"/>
      <c r="F29" s="12" t="s">
        <v>179</v>
      </c>
      <c r="G29" s="48"/>
      <c r="H29" s="12" t="s">
        <v>178</v>
      </c>
      <c r="I29" s="48"/>
      <c r="J29" s="12" t="s">
        <v>179</v>
      </c>
      <c r="K29" s="48"/>
      <c r="L29" s="12" t="s">
        <v>178</v>
      </c>
      <c r="M29" s="48"/>
      <c r="N29" s="12" t="s">
        <v>179</v>
      </c>
      <c r="O29" s="48"/>
      <c r="P29" s="12" t="s">
        <v>178</v>
      </c>
      <c r="Q29" s="48"/>
      <c r="R29" s="13" t="s">
        <v>179</v>
      </c>
    </row>
    <row r="30" spans="1:18" s="5" customFormat="1" ht="11.25">
      <c r="A30" s="295"/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</row>
    <row r="31" spans="1:18" s="5" customFormat="1" ht="11.25">
      <c r="A31" s="310" t="s">
        <v>299</v>
      </c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</row>
    <row r="32" spans="1:18" s="5" customFormat="1" ht="11.25">
      <c r="A32" s="18"/>
      <c r="B32" s="18" t="s">
        <v>227</v>
      </c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</row>
    <row r="33" spans="1:18" s="5" customFormat="1" ht="11.25">
      <c r="A33" s="44"/>
      <c r="B33" s="44" t="s">
        <v>141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</row>
    <row r="34" spans="1:18" s="5" customFormat="1" ht="11.25">
      <c r="A34" s="44"/>
      <c r="B34" s="44" t="s">
        <v>142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</row>
    <row r="35" spans="1:18" s="5" customFormat="1" ht="11.25">
      <c r="A35" s="44"/>
      <c r="B35" s="44" t="s">
        <v>212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</row>
    <row r="36" spans="1:18" s="5" customFormat="1" ht="11.25">
      <c r="A36" s="44"/>
      <c r="B36" s="44" t="s">
        <v>213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5" customFormat="1" ht="11.25">
      <c r="A37" s="44"/>
      <c r="B37" s="44" t="s">
        <v>110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5" customFormat="1" ht="11.25">
      <c r="A38" s="44"/>
      <c r="B38" s="44" t="s">
        <v>214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5" customFormat="1" ht="11.25">
      <c r="A39" s="295" t="s">
        <v>215</v>
      </c>
      <c r="B39" s="295"/>
      <c r="C39" s="146">
        <f>SUM(C32:F38)</f>
        <v>0</v>
      </c>
      <c r="D39" s="146"/>
      <c r="E39" s="146"/>
      <c r="F39" s="146"/>
      <c r="G39" s="146">
        <f>SUM(G32:J38)</f>
        <v>0</v>
      </c>
      <c r="H39" s="146"/>
      <c r="I39" s="146"/>
      <c r="J39" s="146"/>
      <c r="K39" s="146">
        <f>SUM(K32:N38)</f>
        <v>0</v>
      </c>
      <c r="L39" s="146"/>
      <c r="M39" s="146"/>
      <c r="N39" s="146"/>
      <c r="O39" s="146">
        <f>SUM(O32:R38)</f>
        <v>0</v>
      </c>
      <c r="P39" s="146"/>
      <c r="Q39" s="146"/>
      <c r="R39" s="146"/>
    </row>
    <row r="40" spans="1:18" s="5" customFormat="1" ht="11.25">
      <c r="A40" s="295"/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</row>
    <row r="41" spans="1:18" s="5" customFormat="1" ht="12" thickBot="1">
      <c r="A41" s="310" t="s">
        <v>269</v>
      </c>
      <c r="B41" s="310"/>
      <c r="C41" s="311"/>
      <c r="D41" s="310"/>
      <c r="E41" s="311"/>
      <c r="F41" s="310"/>
      <c r="G41" s="311"/>
      <c r="H41" s="310"/>
      <c r="I41" s="311"/>
      <c r="J41" s="310"/>
      <c r="K41" s="311"/>
      <c r="L41" s="310"/>
      <c r="M41" s="311"/>
      <c r="N41" s="310"/>
      <c r="O41" s="311"/>
      <c r="P41" s="310"/>
      <c r="Q41" s="311"/>
      <c r="R41" s="310"/>
    </row>
    <row r="42" spans="1:18" s="5" customFormat="1" ht="12" thickBot="1">
      <c r="A42" s="18">
        <v>45</v>
      </c>
      <c r="B42" s="46" t="s">
        <v>216</v>
      </c>
      <c r="C42" s="48"/>
      <c r="D42" s="12" t="s">
        <v>178</v>
      </c>
      <c r="E42" s="48"/>
      <c r="F42" s="12" t="s">
        <v>179</v>
      </c>
      <c r="G42" s="48"/>
      <c r="H42" s="12" t="s">
        <v>178</v>
      </c>
      <c r="I42" s="48"/>
      <c r="J42" s="12" t="s">
        <v>179</v>
      </c>
      <c r="K42" s="48"/>
      <c r="L42" s="12" t="s">
        <v>178</v>
      </c>
      <c r="M42" s="48"/>
      <c r="N42" s="12" t="s">
        <v>179</v>
      </c>
      <c r="O42" s="48"/>
      <c r="P42" s="12" t="s">
        <v>178</v>
      </c>
      <c r="Q42" s="48"/>
      <c r="R42" s="13" t="s">
        <v>179</v>
      </c>
    </row>
    <row r="43" spans="1:18" s="5" customFormat="1" ht="12" thickBot="1">
      <c r="A43" s="18">
        <v>46</v>
      </c>
      <c r="B43" s="46" t="s">
        <v>217</v>
      </c>
      <c r="C43" s="48"/>
      <c r="D43" s="12" t="s">
        <v>178</v>
      </c>
      <c r="E43" s="48"/>
      <c r="F43" s="12" t="s">
        <v>179</v>
      </c>
      <c r="G43" s="48"/>
      <c r="H43" s="12" t="s">
        <v>178</v>
      </c>
      <c r="I43" s="48"/>
      <c r="J43" s="12" t="s">
        <v>179</v>
      </c>
      <c r="K43" s="48"/>
      <c r="L43" s="12" t="s">
        <v>178</v>
      </c>
      <c r="M43" s="48"/>
      <c r="N43" s="12" t="s">
        <v>179</v>
      </c>
      <c r="O43" s="48"/>
      <c r="P43" s="12" t="s">
        <v>178</v>
      </c>
      <c r="Q43" s="48"/>
      <c r="R43" s="13" t="s">
        <v>179</v>
      </c>
    </row>
    <row r="44" spans="1:18" s="5" customFormat="1" ht="12" thickBot="1">
      <c r="A44" s="18" t="s">
        <v>139</v>
      </c>
      <c r="B44" s="46" t="s">
        <v>218</v>
      </c>
      <c r="C44" s="48"/>
      <c r="D44" s="12" t="s">
        <v>178</v>
      </c>
      <c r="E44" s="48"/>
      <c r="F44" s="12" t="s">
        <v>179</v>
      </c>
      <c r="G44" s="48"/>
      <c r="H44" s="12" t="s">
        <v>178</v>
      </c>
      <c r="I44" s="48"/>
      <c r="J44" s="12" t="s">
        <v>179</v>
      </c>
      <c r="K44" s="48"/>
      <c r="L44" s="12" t="s">
        <v>178</v>
      </c>
      <c r="M44" s="48"/>
      <c r="N44" s="12" t="s">
        <v>179</v>
      </c>
      <c r="O44" s="48"/>
      <c r="P44" s="12" t="s">
        <v>178</v>
      </c>
      <c r="Q44" s="48"/>
      <c r="R44" s="13" t="s">
        <v>179</v>
      </c>
    </row>
    <row r="45" spans="1:18" s="5" customFormat="1" ht="12" thickBot="1">
      <c r="A45" s="18" t="s">
        <v>140</v>
      </c>
      <c r="B45" s="46" t="s">
        <v>314</v>
      </c>
      <c r="C45" s="48"/>
      <c r="D45" s="12" t="s">
        <v>178</v>
      </c>
      <c r="E45" s="48"/>
      <c r="F45" s="12" t="s">
        <v>179</v>
      </c>
      <c r="G45" s="48"/>
      <c r="H45" s="12" t="s">
        <v>178</v>
      </c>
      <c r="I45" s="48"/>
      <c r="J45" s="12" t="s">
        <v>179</v>
      </c>
      <c r="K45" s="48"/>
      <c r="L45" s="12" t="s">
        <v>178</v>
      </c>
      <c r="M45" s="48"/>
      <c r="N45" s="12" t="s">
        <v>179</v>
      </c>
      <c r="O45" s="48"/>
      <c r="P45" s="12" t="s">
        <v>178</v>
      </c>
      <c r="Q45" s="48"/>
      <c r="R45" s="13" t="s">
        <v>179</v>
      </c>
    </row>
    <row r="46" spans="1:18" ht="11.25">
      <c r="A46" s="7"/>
      <c r="B46" s="7"/>
      <c r="C46" s="7"/>
      <c r="D46" s="7"/>
      <c r="E46" s="7"/>
      <c r="F46" s="7"/>
      <c r="G46" s="7"/>
      <c r="H46" s="7"/>
      <c r="I46" s="10"/>
      <c r="J46" s="7"/>
      <c r="K46" s="7"/>
      <c r="L46" s="7"/>
      <c r="M46" s="7"/>
      <c r="N46" s="7"/>
      <c r="O46" s="7"/>
      <c r="P46" s="7"/>
      <c r="Q46" s="7"/>
      <c r="R46" s="7"/>
    </row>
    <row r="47" spans="1:18" ht="12" thickBot="1">
      <c r="A47" s="307" t="s">
        <v>222</v>
      </c>
      <c r="B47" s="307"/>
      <c r="C47" s="308"/>
      <c r="D47" s="307"/>
      <c r="E47" s="307"/>
      <c r="F47" s="307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2" thickBot="1">
      <c r="A48" s="295" t="s">
        <v>224</v>
      </c>
      <c r="B48" s="309"/>
      <c r="C48" s="48" t="s">
        <v>319</v>
      </c>
      <c r="D48" s="294" t="s">
        <v>223</v>
      </c>
      <c r="E48" s="295"/>
      <c r="F48" s="295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ht="12" thickBot="1">
      <c r="A49" s="305"/>
      <c r="B49" s="306"/>
      <c r="C49" s="48"/>
      <c r="D49" s="314" t="s">
        <v>225</v>
      </c>
      <c r="E49" s="315"/>
      <c r="F49" s="315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ht="11.25">
      <c r="A50" s="295" t="s">
        <v>226</v>
      </c>
      <c r="B50" s="295"/>
      <c r="C50" s="312">
        <f>IF(UPPER(C48)="X",SUM(C23:R23),IF(UPPER(C49)="X",SUM(C39:R39),0))</f>
        <v>0</v>
      </c>
      <c r="D50" s="313"/>
      <c r="E50" s="313"/>
      <c r="F50" s="313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ht="11.25">
      <c r="A51" s="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s="66" customFormat="1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8"/>
      <c r="P52" s="68"/>
      <c r="Q52" s="68"/>
      <c r="R52" s="68"/>
    </row>
    <row r="53" spans="1:18" s="66" customFormat="1" ht="11.2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9"/>
      <c r="P53" s="69"/>
      <c r="Q53" s="69"/>
      <c r="R53" s="69"/>
    </row>
    <row r="54" spans="1:18" s="66" customFormat="1" ht="12" customHeight="1">
      <c r="A54" s="65"/>
      <c r="B54" s="119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9"/>
      <c r="P54" s="69"/>
      <c r="Q54" s="69"/>
      <c r="R54" s="69"/>
    </row>
    <row r="55" spans="1:18" s="66" customFormat="1" ht="11.2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9"/>
      <c r="P55" s="69"/>
      <c r="Q55" s="69"/>
      <c r="R55" s="69"/>
    </row>
    <row r="56" spans="1:18" s="66" customFormat="1" ht="11.2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9"/>
      <c r="P56" s="69"/>
      <c r="Q56" s="69"/>
      <c r="R56" s="69"/>
    </row>
    <row r="57" spans="1:18" s="66" customFormat="1" ht="11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69"/>
      <c r="P57" s="69"/>
      <c r="Q57" s="69"/>
      <c r="R57" s="69"/>
    </row>
    <row r="58" spans="10:18" ht="11.25">
      <c r="J58" s="318" t="s">
        <v>324</v>
      </c>
      <c r="K58" s="318"/>
      <c r="L58" s="318"/>
      <c r="M58" s="318"/>
      <c r="N58" s="318"/>
      <c r="O58" s="318"/>
      <c r="P58" s="318"/>
      <c r="Q58" s="318"/>
      <c r="R58" s="318"/>
    </row>
    <row r="61" ht="11.25">
      <c r="L61" s="50"/>
    </row>
  </sheetData>
  <sheetProtection selectLockedCells="1"/>
  <mergeCells count="118">
    <mergeCell ref="A24:R24"/>
    <mergeCell ref="Q1:R1"/>
    <mergeCell ref="A1:P1"/>
    <mergeCell ref="C11:F11"/>
    <mergeCell ref="O9:R9"/>
    <mergeCell ref="A3:B3"/>
    <mergeCell ref="A4:B4"/>
    <mergeCell ref="C3:R3"/>
    <mergeCell ref="C8:F8"/>
    <mergeCell ref="K9:N9"/>
    <mergeCell ref="C10:F10"/>
    <mergeCell ref="J58:R58"/>
    <mergeCell ref="K19:N19"/>
    <mergeCell ref="C19:F19"/>
    <mergeCell ref="K34:N34"/>
    <mergeCell ref="K33:N33"/>
    <mergeCell ref="O33:R33"/>
    <mergeCell ref="G19:J19"/>
    <mergeCell ref="O19:R19"/>
    <mergeCell ref="C33:F33"/>
    <mergeCell ref="K35:N35"/>
    <mergeCell ref="K8:N8"/>
    <mergeCell ref="K10:N10"/>
    <mergeCell ref="G8:J8"/>
    <mergeCell ref="G10:J10"/>
    <mergeCell ref="A12:R12"/>
    <mergeCell ref="O10:R10"/>
    <mergeCell ref="K11:N11"/>
    <mergeCell ref="G9:J9"/>
    <mergeCell ref="G11:J11"/>
    <mergeCell ref="A50:B50"/>
    <mergeCell ref="G21:J21"/>
    <mergeCell ref="C35:F35"/>
    <mergeCell ref="C50:F50"/>
    <mergeCell ref="D49:F49"/>
    <mergeCell ref="O8:R8"/>
    <mergeCell ref="O11:R11"/>
    <mergeCell ref="C9:F9"/>
    <mergeCell ref="G34:J34"/>
    <mergeCell ref="C38:F38"/>
    <mergeCell ref="O37:R37"/>
    <mergeCell ref="K38:N38"/>
    <mergeCell ref="O32:R32"/>
    <mergeCell ref="G23:J23"/>
    <mergeCell ref="K39:N39"/>
    <mergeCell ref="O39:R39"/>
    <mergeCell ref="O34:R34"/>
    <mergeCell ref="O35:R35"/>
    <mergeCell ref="A30:R30"/>
    <mergeCell ref="K32:N32"/>
    <mergeCell ref="O36:R36"/>
    <mergeCell ref="K21:N21"/>
    <mergeCell ref="A31:R31"/>
    <mergeCell ref="G36:J36"/>
    <mergeCell ref="C23:F23"/>
    <mergeCell ref="C36:F36"/>
    <mergeCell ref="G33:J33"/>
    <mergeCell ref="A23:B23"/>
    <mergeCell ref="C34:F34"/>
    <mergeCell ref="A25:R25"/>
    <mergeCell ref="A49:B49"/>
    <mergeCell ref="A47:F47"/>
    <mergeCell ref="A40:R40"/>
    <mergeCell ref="A48:B48"/>
    <mergeCell ref="A41:R41"/>
    <mergeCell ref="G39:J39"/>
    <mergeCell ref="A39:B39"/>
    <mergeCell ref="C39:F39"/>
    <mergeCell ref="A2:R2"/>
    <mergeCell ref="C7:F7"/>
    <mergeCell ref="G7:J7"/>
    <mergeCell ref="K7:N7"/>
    <mergeCell ref="O7:R7"/>
    <mergeCell ref="K6:N6"/>
    <mergeCell ref="O6:R6"/>
    <mergeCell ref="C6:F6"/>
    <mergeCell ref="A6:B6"/>
    <mergeCell ref="C4:R4"/>
    <mergeCell ref="G6:J6"/>
    <mergeCell ref="D48:F48"/>
    <mergeCell ref="G35:J35"/>
    <mergeCell ref="C21:F21"/>
    <mergeCell ref="C32:F32"/>
    <mergeCell ref="G32:J32"/>
    <mergeCell ref="G37:J37"/>
    <mergeCell ref="C37:F37"/>
    <mergeCell ref="A13:R13"/>
    <mergeCell ref="G14:J14"/>
    <mergeCell ref="C14:F14"/>
    <mergeCell ref="C20:F20"/>
    <mergeCell ref="G20:J20"/>
    <mergeCell ref="K20:N20"/>
    <mergeCell ref="O20:R20"/>
    <mergeCell ref="C15:F15"/>
    <mergeCell ref="G15:J15"/>
    <mergeCell ref="K15:N15"/>
    <mergeCell ref="K14:N14"/>
    <mergeCell ref="O14:R14"/>
    <mergeCell ref="K23:N23"/>
    <mergeCell ref="O23:R23"/>
    <mergeCell ref="C16:F16"/>
    <mergeCell ref="G16:J16"/>
    <mergeCell ref="K16:N16"/>
    <mergeCell ref="O38:R38"/>
    <mergeCell ref="G38:J38"/>
    <mergeCell ref="K37:N37"/>
    <mergeCell ref="O21:R21"/>
    <mergeCell ref="K36:N36"/>
    <mergeCell ref="O16:R16"/>
    <mergeCell ref="C18:F18"/>
    <mergeCell ref="G18:J18"/>
    <mergeCell ref="K18:N18"/>
    <mergeCell ref="O18:R18"/>
    <mergeCell ref="O15:R15"/>
    <mergeCell ref="K17:N17"/>
    <mergeCell ref="O17:R17"/>
    <mergeCell ref="C17:F17"/>
    <mergeCell ref="G17:J17"/>
  </mergeCells>
  <printOptions horizontalCentered="1"/>
  <pageMargins left="0.25" right="0.25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6"/>
  <sheetViews>
    <sheetView zoomScale="110" zoomScaleNormal="110" zoomScalePageLayoutView="0" workbookViewId="0" topLeftCell="A1">
      <selection activeCell="AV16" sqref="AV16"/>
    </sheetView>
  </sheetViews>
  <sheetFormatPr defaultColWidth="2.7109375" defaultRowHeight="15"/>
  <cols>
    <col min="1" max="32" width="2.7109375" style="0" customWidth="1"/>
    <col min="33" max="33" width="4.57421875" style="0" customWidth="1"/>
  </cols>
  <sheetData>
    <row r="1" spans="1:34" ht="92.25">
      <c r="A1" s="219" t="s">
        <v>270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7">
        <v>3</v>
      </c>
      <c r="AF1" s="218"/>
      <c r="AG1" s="218"/>
      <c r="AH1" s="218"/>
    </row>
    <row r="2" spans="1:34" ht="11.25" customHeight="1">
      <c r="A2" s="220" t="s">
        <v>272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2"/>
    </row>
    <row r="3" spans="1:34" s="2" customFormat="1" ht="11.25">
      <c r="A3" s="170" t="s">
        <v>161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274" t="str">
        <f>IF(UPPER('Business Inc and Exp'!$A$3)="X","Taxpayer",IF(UPPER('Business Inc and Exp'!E3)="X","Spouse","NOT SELECTED"))</f>
        <v>NOT SELECTED</v>
      </c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</row>
    <row r="4" spans="1:34" s="2" customFormat="1" ht="11.25">
      <c r="A4" s="170" t="s">
        <v>132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274" t="str">
        <f>IF(ISBLANK('Business Inc and Exp'!J3),"NOT ENTERED",'Business Inc and Exp'!J3)</f>
        <v>NOT ENTERED</v>
      </c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</row>
    <row r="5" spans="1:34" ht="15">
      <c r="A5" s="322" t="s">
        <v>253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1">
        <f>'Business Inc and Exp'!AF19</f>
        <v>0</v>
      </c>
      <c r="AG5" s="321"/>
      <c r="AH5" s="321"/>
    </row>
    <row r="6" spans="1:34" ht="15">
      <c r="A6" s="322" t="s">
        <v>252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1">
        <f>'Business Inc and Exp'!AF51</f>
        <v>0</v>
      </c>
      <c r="AG6" s="321"/>
      <c r="AH6" s="321"/>
    </row>
    <row r="7" spans="1:34" ht="15">
      <c r="A7" s="322" t="s">
        <v>254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1">
        <f>'Business Inc and Exp'!AF62</f>
        <v>0</v>
      </c>
      <c r="AG7" s="321"/>
      <c r="AH7" s="321"/>
    </row>
    <row r="8" spans="1:34" ht="15">
      <c r="A8" s="322" t="s">
        <v>266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1">
        <f>AF5-SUM(AF6:AH7)</f>
        <v>0</v>
      </c>
      <c r="AG8" s="321"/>
      <c r="AH8" s="321"/>
    </row>
    <row r="9" spans="1:34" ht="15">
      <c r="A9" s="322" t="s">
        <v>255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1">
        <f>'8829-Home Office'!K33</f>
        <v>0</v>
      </c>
      <c r="AG9" s="321"/>
      <c r="AH9" s="321"/>
    </row>
    <row r="10" spans="1:34" ht="15">
      <c r="A10" s="307" t="s">
        <v>97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21">
        <f>IF(AF8-AF9&lt;0,0,AF8-AF9)</f>
        <v>0</v>
      </c>
      <c r="AG10" s="321"/>
      <c r="AH10" s="321"/>
    </row>
    <row r="11" spans="1:34" ht="15">
      <c r="A11" s="329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</row>
    <row r="12" spans="1:34" ht="15">
      <c r="A12" s="330"/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</row>
    <row r="13" spans="1:34" ht="15">
      <c r="A13" s="330"/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</row>
    <row r="14" spans="1:34" ht="15">
      <c r="A14" s="330"/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</row>
    <row r="15" spans="1:34" ht="15">
      <c r="A15" s="330"/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</row>
    <row r="16" spans="1:34" ht="15">
      <c r="A16" s="326" t="s">
        <v>325</v>
      </c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8"/>
      <c r="AF16" s="323">
        <f>IF(AF8-AF9&lt;0,AF8-AF9,0)</f>
        <v>0</v>
      </c>
      <c r="AG16" s="324"/>
      <c r="AH16" s="325"/>
    </row>
  </sheetData>
  <sheetProtection/>
  <mergeCells count="22">
    <mergeCell ref="AF16:AH16"/>
    <mergeCell ref="A16:AE16"/>
    <mergeCell ref="A10:AE10"/>
    <mergeCell ref="AF10:AH10"/>
    <mergeCell ref="A11:AH15"/>
    <mergeCell ref="AF9:AH9"/>
    <mergeCell ref="A9:AE9"/>
    <mergeCell ref="A1:AD1"/>
    <mergeCell ref="AE1:AH1"/>
    <mergeCell ref="AF5:AH5"/>
    <mergeCell ref="AF6:AH6"/>
    <mergeCell ref="A2:AH2"/>
    <mergeCell ref="A7:AE7"/>
    <mergeCell ref="A5:AE5"/>
    <mergeCell ref="A6:AE6"/>
    <mergeCell ref="AF8:AH8"/>
    <mergeCell ref="A3:O3"/>
    <mergeCell ref="A4:O4"/>
    <mergeCell ref="AF7:AH7"/>
    <mergeCell ref="P4:AH4"/>
    <mergeCell ref="P3:AH3"/>
    <mergeCell ref="A8:AE8"/>
  </mergeCells>
  <printOptions horizontalCentered="1"/>
  <pageMargins left="0.7" right="0.7" top="0.75" bottom="0.75" header="0.3" footer="0.3"/>
  <pageSetup horizontalDpi="600" verticalDpi="600" orientation="portrait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R18" sqref="R18"/>
    </sheetView>
  </sheetViews>
  <sheetFormatPr defaultColWidth="9.140625" defaultRowHeight="15"/>
  <cols>
    <col min="1" max="1" width="12.57421875" style="49" bestFit="1" customWidth="1"/>
    <col min="2" max="16384" width="9.140625" style="49" customWidth="1"/>
  </cols>
  <sheetData>
    <row r="1" spans="1:2" ht="15">
      <c r="A1" s="51" t="s">
        <v>221</v>
      </c>
      <c r="B1" s="76">
        <v>0.655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Menachem</dc:creator>
  <cp:keywords/>
  <dc:description/>
  <cp:lastModifiedBy>jvf</cp:lastModifiedBy>
  <cp:lastPrinted>2024-01-27T00:14:25Z</cp:lastPrinted>
  <dcterms:created xsi:type="dcterms:W3CDTF">2013-04-03T23:52:01Z</dcterms:created>
  <dcterms:modified xsi:type="dcterms:W3CDTF">2024-03-20T21:24:14Z</dcterms:modified>
  <cp:category/>
  <cp:version/>
  <cp:contentType/>
  <cp:contentStatus/>
</cp:coreProperties>
</file>